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emichael_ic_ac_uk1/Documents/Documents/Reward Work/GPG and EPG/2024 Webpage wording/"/>
    </mc:Choice>
  </mc:AlternateContent>
  <xr:revisionPtr revIDLastSave="88" documentId="13_ncr:1_{382CB766-77BD-4C49-B987-B92879934B8F}" xr6:coauthVersionLast="47" xr6:coauthVersionMax="47" xr10:uidLastSave="{AA00201F-52E7-4258-8071-AABEC8FD5AD8}"/>
  <bookViews>
    <workbookView xWindow="-110" yWindow="-110" windowWidth="19420" windowHeight="10420" xr2:uid="{9E54CA88-3005-4533-B821-78168C3EC211}"/>
  </bookViews>
  <sheets>
    <sheet name="GPG Summary find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45" i="1" l="1"/>
  <c r="BA44" i="1"/>
  <c r="BA33" i="1"/>
  <c r="BA23" i="1"/>
  <c r="BA22" i="1"/>
  <c r="BA16" i="1"/>
  <c r="BA15" i="1"/>
  <c r="AZ49" i="1"/>
  <c r="AY49" i="1"/>
  <c r="AZ38" i="1"/>
  <c r="AY38" i="1"/>
  <c r="AZ27" i="1"/>
  <c r="AY27" i="1"/>
  <c r="BA9" i="1"/>
  <c r="BA8" i="1"/>
  <c r="BA7" i="1"/>
  <c r="BA6" i="1"/>
  <c r="BA5" i="1"/>
  <c r="AT6" i="1" l="1"/>
  <c r="AT7" i="1"/>
  <c r="AT8" i="1"/>
  <c r="AT9" i="1"/>
  <c r="AT5" i="1"/>
  <c r="AS9" i="1"/>
  <c r="AR9" i="1"/>
  <c r="AS49" i="1" l="1"/>
  <c r="AR49" i="1"/>
  <c r="AS38" i="1"/>
  <c r="AR38" i="1"/>
  <c r="AS27" i="1"/>
  <c r="AR27" i="1"/>
  <c r="AN45" i="1"/>
  <c r="AM45" i="1"/>
  <c r="AN44" i="1"/>
  <c r="AM44" i="1"/>
  <c r="AN34" i="1"/>
  <c r="AM34" i="1"/>
  <c r="AN33" i="1"/>
  <c r="AM33" i="1"/>
  <c r="AL49" i="1"/>
  <c r="AK49" i="1"/>
  <c r="AL38" i="1"/>
  <c r="AK38" i="1"/>
  <c r="AL27" i="1"/>
  <c r="AK27" i="1"/>
  <c r="AD38" i="1"/>
  <c r="AF45" i="1"/>
  <c r="AF44" i="1"/>
  <c r="AF9" i="1"/>
  <c r="AE49" i="1"/>
  <c r="AD49" i="1"/>
  <c r="AE38" i="1"/>
  <c r="AE27" i="1"/>
  <c r="AD27" i="1"/>
  <c r="AE9" i="1"/>
  <c r="AD9" i="1"/>
  <c r="AF8" i="1"/>
  <c r="AF7" i="1"/>
  <c r="AF6" i="1"/>
  <c r="AF5" i="1"/>
  <c r="X49" i="1"/>
  <c r="W49" i="1"/>
  <c r="X38" i="1"/>
  <c r="W38" i="1"/>
  <c r="X27" i="1"/>
  <c r="W27" i="1"/>
  <c r="Y6" i="1" l="1"/>
  <c r="Y7" i="1"/>
  <c r="Y8" i="1"/>
  <c r="Y9" i="1"/>
  <c r="Y5" i="1"/>
  <c r="X9" i="1"/>
  <c r="W9" i="1"/>
</calcChain>
</file>

<file path=xl/sharedStrings.xml><?xml version="1.0" encoding="utf-8"?>
<sst xmlns="http://schemas.openxmlformats.org/spreadsheetml/2006/main" count="403" uniqueCount="36">
  <si>
    <t>F</t>
  </si>
  <si>
    <t>M</t>
  </si>
  <si>
    <t>Diff £</t>
  </si>
  <si>
    <t>Diff %</t>
  </si>
  <si>
    <t>Mean</t>
  </si>
  <si>
    <t>Median</t>
  </si>
  <si>
    <t>Quartiles</t>
  </si>
  <si>
    <t>2017 - Quartiles</t>
  </si>
  <si>
    <t>2018 - Quartiles</t>
  </si>
  <si>
    <t>2019 - Quartiles</t>
  </si>
  <si>
    <t>Count of Cohort</t>
  </si>
  <si>
    <t>% Split</t>
  </si>
  <si>
    <t>Total</t>
  </si>
  <si>
    <t>Lower Quartile</t>
  </si>
  <si>
    <t>Lower-middle Quartile</t>
  </si>
  <si>
    <t>Upper-middle Quartile</t>
  </si>
  <si>
    <t>Upper Quartile</t>
  </si>
  <si>
    <t>Grand Total</t>
  </si>
  <si>
    <t>Hourly Rate</t>
  </si>
  <si>
    <t>Total hourly rate: Including CEA</t>
  </si>
  <si>
    <t>BONUS</t>
  </si>
  <si>
    <t>Bonus: Including CEA</t>
  </si>
  <si>
    <t>Number receiving bonus</t>
  </si>
  <si>
    <t>Number in cohort</t>
  </si>
  <si>
    <t>% bonus recipients</t>
  </si>
  <si>
    <t>Bonus: Excluding CEA</t>
  </si>
  <si>
    <t>Bonus: CEA Only</t>
  </si>
  <si>
    <t>Bonus: CEA only</t>
  </si>
  <si>
    <t>Number in clinical cohort</t>
  </si>
  <si>
    <t>Number of clinical cohort</t>
  </si>
  <si>
    <t>% bonus clinical recipients</t>
  </si>
  <si>
    <t>2020 - Quartiles</t>
  </si>
  <si>
    <t>2021 - Quartiles</t>
  </si>
  <si>
    <t>2022 - Quartiles</t>
  </si>
  <si>
    <t>2023 - Quartiles</t>
  </si>
  <si>
    <t>2024 - Quartiles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</si>
</sst>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164" fontId="0" fillId="0" borderId="0" xfId="2" applyNumberFormat="1" applyFont="1"/>
    <xf numFmtId="164" fontId="0" fillId="0" borderId="0" xfId="2" applyNumberFormat="1" applyFont="1" applyFill="1"/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3" fillId="3" borderId="0" xfId="0" applyFont="1" applyFill="1"/>
    <xf numFmtId="9" fontId="0" fillId="0" borderId="0" xfId="2" applyFont="1"/>
    <xf numFmtId="164" fontId="0" fillId="0" borderId="0" xfId="0" applyNumberFormat="1"/>
    <xf numFmtId="0" fontId="7" fillId="3" borderId="0" xfId="0" applyFont="1" applyFill="1"/>
    <xf numFmtId="0" fontId="8" fillId="3" borderId="0" xfId="0" applyFont="1" applyFill="1"/>
    <xf numFmtId="0" fontId="10" fillId="0" borderId="0" xfId="0" applyFont="1"/>
    <xf numFmtId="0" fontId="10" fillId="4" borderId="0" xfId="0" applyFont="1" applyFill="1"/>
    <xf numFmtId="164" fontId="10" fillId="4" borderId="0" xfId="2" applyNumberFormat="1" applyFont="1" applyFill="1"/>
    <xf numFmtId="0" fontId="10" fillId="5" borderId="0" xfId="0" applyFont="1" applyFill="1"/>
    <xf numFmtId="164" fontId="10" fillId="5" borderId="0" xfId="2" applyNumberFormat="1" applyFont="1" applyFill="1"/>
    <xf numFmtId="0" fontId="11" fillId="3" borderId="0" xfId="0" applyFont="1" applyFill="1"/>
    <xf numFmtId="0" fontId="9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164" fontId="10" fillId="0" borderId="0" xfId="2" applyNumberFormat="1" applyFont="1"/>
    <xf numFmtId="0" fontId="10" fillId="3" borderId="0" xfId="0" applyFont="1" applyFill="1"/>
    <xf numFmtId="2" fontId="10" fillId="0" borderId="0" xfId="0" applyNumberFormat="1" applyFont="1"/>
    <xf numFmtId="1" fontId="10" fillId="0" borderId="0" xfId="1" applyNumberFormat="1" applyFont="1"/>
    <xf numFmtId="1" fontId="10" fillId="0" borderId="0" xfId="0" applyNumberFormat="1" applyFont="1"/>
    <xf numFmtId="1" fontId="10" fillId="5" borderId="0" xfId="1" applyNumberFormat="1" applyFont="1" applyFill="1"/>
    <xf numFmtId="164" fontId="10" fillId="5" borderId="0" xfId="0" applyNumberFormat="1" applyFont="1" applyFill="1"/>
    <xf numFmtId="0" fontId="9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164" fontId="10" fillId="5" borderId="0" xfId="0" applyNumberFormat="1" applyFont="1" applyFill="1" applyAlignment="1">
      <alignment vertical="center"/>
    </xf>
    <xf numFmtId="2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right" wrapText="1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0" fillId="4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C0F8-06B3-403E-9540-4450D710A7C9}">
  <sheetPr>
    <tabColor theme="9"/>
    <pageSetUpPr fitToPage="1"/>
  </sheetPr>
  <dimension ref="A1:BC49"/>
  <sheetViews>
    <sheetView tabSelected="1" topLeftCell="AN32" zoomScale="90" zoomScaleNormal="90" workbookViewId="0">
      <selection activeCell="BB48" sqref="BB48"/>
    </sheetView>
  </sheetViews>
  <sheetFormatPr defaultRowHeight="14.5" x14ac:dyDescent="0.35"/>
  <cols>
    <col min="1" max="1" width="25.08984375" customWidth="1"/>
    <col min="2" max="2" width="9.6328125" customWidth="1"/>
    <col min="3" max="3" width="9.90625" bestFit="1" customWidth="1"/>
    <col min="4" max="6" width="9.08984375" customWidth="1"/>
    <col min="7" max="7" width="3.453125" customWidth="1"/>
    <col min="8" max="8" width="25.36328125" customWidth="1"/>
    <col min="9" max="10" width="9.90625" bestFit="1" customWidth="1"/>
    <col min="14" max="14" width="3.36328125" customWidth="1"/>
    <col min="15" max="15" width="25.08984375" customWidth="1"/>
    <col min="16" max="16" width="9.90625" bestFit="1" customWidth="1"/>
    <col min="17" max="17" width="14.1796875" bestFit="1" customWidth="1"/>
    <col min="21" max="21" width="3" customWidth="1"/>
    <col min="22" max="22" width="25.08984375" customWidth="1"/>
    <col min="23" max="23" width="9.90625" bestFit="1" customWidth="1"/>
    <col min="24" max="24" width="14.1796875" bestFit="1" customWidth="1"/>
    <col min="29" max="29" width="30.6328125" bestFit="1" customWidth="1"/>
    <col min="30" max="31" width="9" bestFit="1" customWidth="1"/>
    <col min="36" max="36" width="26.453125" customWidth="1"/>
    <col min="37" max="37" width="9" bestFit="1" customWidth="1"/>
    <col min="38" max="38" width="9.08984375" bestFit="1" customWidth="1"/>
    <col min="39" max="39" width="8.81640625" bestFit="1" customWidth="1"/>
    <col min="40" max="40" width="10.90625" bestFit="1" customWidth="1"/>
    <col min="43" max="43" width="30.6328125" bestFit="1" customWidth="1"/>
    <col min="50" max="50" width="30.6328125" bestFit="1" customWidth="1"/>
  </cols>
  <sheetData>
    <row r="1" spans="1:55" ht="18" x14ac:dyDescent="0.4">
      <c r="A1" s="12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6"/>
      <c r="O1" s="13"/>
      <c r="P1" s="13"/>
      <c r="Q1" s="13"/>
      <c r="R1" s="13"/>
      <c r="S1" s="13"/>
      <c r="T1" s="13"/>
      <c r="V1" s="13"/>
      <c r="W1" s="13"/>
      <c r="X1" s="13"/>
      <c r="Y1" s="13"/>
      <c r="Z1" s="13"/>
      <c r="AA1" s="13"/>
      <c r="AC1" s="13"/>
      <c r="AD1" s="13"/>
      <c r="AE1" s="13"/>
      <c r="AF1" s="13"/>
      <c r="AG1" s="13"/>
      <c r="AH1" s="13"/>
      <c r="AJ1" s="13"/>
      <c r="AK1" s="13"/>
      <c r="AL1" s="13"/>
      <c r="AM1" s="13"/>
      <c r="AN1" s="13"/>
      <c r="AO1" s="13"/>
      <c r="AQ1" s="13"/>
      <c r="AR1" s="13"/>
      <c r="AS1" s="13"/>
      <c r="AT1" s="13"/>
      <c r="AU1" s="13"/>
      <c r="AV1" s="13"/>
      <c r="AX1" s="13"/>
      <c r="AY1" s="13"/>
      <c r="AZ1" s="13"/>
      <c r="BA1" s="13"/>
      <c r="BB1" s="13"/>
      <c r="BC1" s="13"/>
    </row>
    <row r="2" spans="1:55" ht="18.5" customHeight="1" x14ac:dyDescent="0.35">
      <c r="A2" s="50" t="s">
        <v>7</v>
      </c>
      <c r="B2" s="50"/>
      <c r="C2" s="50"/>
      <c r="D2" s="50"/>
      <c r="E2" s="50"/>
      <c r="F2" s="50"/>
      <c r="G2" s="14"/>
      <c r="H2" s="50" t="s">
        <v>8</v>
      </c>
      <c r="I2" s="50"/>
      <c r="J2" s="50"/>
      <c r="K2" s="50"/>
      <c r="L2" s="50"/>
      <c r="M2" s="50"/>
      <c r="O2" s="50" t="s">
        <v>9</v>
      </c>
      <c r="P2" s="50"/>
      <c r="Q2" s="50"/>
      <c r="R2" s="50"/>
      <c r="S2" s="50"/>
      <c r="T2" s="50"/>
      <c r="V2" s="50" t="s">
        <v>31</v>
      </c>
      <c r="W2" s="50"/>
      <c r="X2" s="50"/>
      <c r="Y2" s="50"/>
      <c r="Z2" s="50"/>
      <c r="AA2" s="50"/>
      <c r="AC2" s="50" t="s">
        <v>32</v>
      </c>
      <c r="AD2" s="50"/>
      <c r="AE2" s="50"/>
      <c r="AF2" s="50"/>
      <c r="AG2" s="50"/>
      <c r="AH2" s="50"/>
      <c r="AJ2" s="50" t="s">
        <v>33</v>
      </c>
      <c r="AK2" s="50"/>
      <c r="AL2" s="50"/>
      <c r="AM2" s="50"/>
      <c r="AN2" s="50"/>
      <c r="AO2" s="50"/>
      <c r="AQ2" s="50" t="s">
        <v>34</v>
      </c>
      <c r="AR2" s="50"/>
      <c r="AS2" s="50"/>
      <c r="AT2" s="50"/>
      <c r="AU2" s="50"/>
      <c r="AV2" s="50"/>
      <c r="AX2" s="50" t="s">
        <v>35</v>
      </c>
      <c r="AY2" s="50"/>
      <c r="AZ2" s="50"/>
      <c r="BA2" s="50"/>
      <c r="BB2" s="50"/>
      <c r="BC2" s="50"/>
    </row>
    <row r="3" spans="1:55" ht="15" customHeight="1" x14ac:dyDescent="0.35">
      <c r="A3" s="14"/>
      <c r="B3" s="51" t="s">
        <v>10</v>
      </c>
      <c r="C3" s="51"/>
      <c r="D3" s="51"/>
      <c r="E3" s="52" t="s">
        <v>11</v>
      </c>
      <c r="F3" s="52"/>
      <c r="G3" s="14"/>
      <c r="H3" s="14"/>
      <c r="I3" s="51" t="s">
        <v>10</v>
      </c>
      <c r="J3" s="51"/>
      <c r="K3" s="51"/>
      <c r="L3" s="52" t="s">
        <v>11</v>
      </c>
      <c r="M3" s="52"/>
      <c r="O3" s="14"/>
      <c r="P3" s="51" t="s">
        <v>10</v>
      </c>
      <c r="Q3" s="51"/>
      <c r="R3" s="51"/>
      <c r="S3" s="52" t="s">
        <v>11</v>
      </c>
      <c r="T3" s="52"/>
      <c r="V3" s="14"/>
      <c r="W3" s="51" t="s">
        <v>10</v>
      </c>
      <c r="X3" s="51"/>
      <c r="Y3" s="51"/>
      <c r="Z3" s="52" t="s">
        <v>11</v>
      </c>
      <c r="AA3" s="52"/>
      <c r="AC3" s="14"/>
      <c r="AD3" s="51" t="s">
        <v>10</v>
      </c>
      <c r="AE3" s="51"/>
      <c r="AF3" s="51"/>
      <c r="AG3" s="52" t="s">
        <v>11</v>
      </c>
      <c r="AH3" s="52"/>
      <c r="AJ3" s="14"/>
      <c r="AK3" s="51" t="s">
        <v>10</v>
      </c>
      <c r="AL3" s="51"/>
      <c r="AM3" s="51"/>
      <c r="AN3" s="52" t="s">
        <v>11</v>
      </c>
      <c r="AO3" s="52"/>
      <c r="AQ3" s="14"/>
      <c r="AR3" s="51" t="s">
        <v>10</v>
      </c>
      <c r="AS3" s="51"/>
      <c r="AT3" s="51"/>
      <c r="AU3" s="52" t="s">
        <v>11</v>
      </c>
      <c r="AV3" s="52"/>
      <c r="AX3" s="14"/>
      <c r="AY3" s="51" t="s">
        <v>10</v>
      </c>
      <c r="AZ3" s="51"/>
      <c r="BA3" s="51"/>
      <c r="BB3" s="52" t="s">
        <v>11</v>
      </c>
      <c r="BC3" s="52"/>
    </row>
    <row r="4" spans="1:55" x14ac:dyDescent="0.35">
      <c r="A4" s="14"/>
      <c r="B4" s="14" t="s">
        <v>0</v>
      </c>
      <c r="C4" s="14" t="s">
        <v>1</v>
      </c>
      <c r="D4" s="14" t="s">
        <v>12</v>
      </c>
      <c r="E4" s="15" t="s">
        <v>0</v>
      </c>
      <c r="F4" s="15" t="s">
        <v>1</v>
      </c>
      <c r="G4" s="14"/>
      <c r="H4" s="14"/>
      <c r="I4" s="14" t="s">
        <v>0</v>
      </c>
      <c r="J4" s="14" t="s">
        <v>1</v>
      </c>
      <c r="K4" s="14" t="s">
        <v>12</v>
      </c>
      <c r="L4" s="15" t="s">
        <v>0</v>
      </c>
      <c r="M4" s="15" t="s">
        <v>1</v>
      </c>
      <c r="O4" s="14"/>
      <c r="P4" s="14" t="s">
        <v>0</v>
      </c>
      <c r="Q4" s="14" t="s">
        <v>1</v>
      </c>
      <c r="R4" s="14" t="s">
        <v>12</v>
      </c>
      <c r="S4" s="15" t="s">
        <v>0</v>
      </c>
      <c r="T4" s="15" t="s">
        <v>1</v>
      </c>
      <c r="V4" s="14"/>
      <c r="W4" s="14" t="s">
        <v>0</v>
      </c>
      <c r="X4" s="14" t="s">
        <v>1</v>
      </c>
      <c r="Y4" s="14" t="s">
        <v>12</v>
      </c>
      <c r="Z4" s="15" t="s">
        <v>0</v>
      </c>
      <c r="AA4" s="15" t="s">
        <v>1</v>
      </c>
      <c r="AC4" s="14"/>
      <c r="AD4" s="14" t="s">
        <v>0</v>
      </c>
      <c r="AE4" s="14" t="s">
        <v>1</v>
      </c>
      <c r="AF4" s="14" t="s">
        <v>12</v>
      </c>
      <c r="AG4" s="15" t="s">
        <v>0</v>
      </c>
      <c r="AH4" s="15" t="s">
        <v>1</v>
      </c>
      <c r="AJ4" s="14"/>
      <c r="AK4" s="14" t="s">
        <v>0</v>
      </c>
      <c r="AL4" s="14" t="s">
        <v>1</v>
      </c>
      <c r="AM4" s="14" t="s">
        <v>12</v>
      </c>
      <c r="AN4" s="15" t="s">
        <v>0</v>
      </c>
      <c r="AO4" s="15" t="s">
        <v>1</v>
      </c>
      <c r="AQ4" s="14"/>
      <c r="AR4" s="14" t="s">
        <v>0</v>
      </c>
      <c r="AS4" s="14" t="s">
        <v>1</v>
      </c>
      <c r="AT4" s="14" t="s">
        <v>12</v>
      </c>
      <c r="AU4" s="15" t="s">
        <v>0</v>
      </c>
      <c r="AV4" s="15" t="s">
        <v>1</v>
      </c>
      <c r="AX4" s="14"/>
      <c r="AY4" s="14" t="s">
        <v>0</v>
      </c>
      <c r="AZ4" s="14" t="s">
        <v>1</v>
      </c>
      <c r="BA4" s="14" t="s">
        <v>12</v>
      </c>
      <c r="BB4" s="15" t="s">
        <v>0</v>
      </c>
      <c r="BC4" s="15" t="s">
        <v>1</v>
      </c>
    </row>
    <row r="5" spans="1:55" x14ac:dyDescent="0.35">
      <c r="A5" s="14" t="s">
        <v>13</v>
      </c>
      <c r="B5" s="14">
        <v>1183</v>
      </c>
      <c r="C5" s="14">
        <v>1225</v>
      </c>
      <c r="D5" s="14">
        <v>2408</v>
      </c>
      <c r="E5" s="16">
        <v>0.49127906976744184</v>
      </c>
      <c r="F5" s="16">
        <v>0.50872093023255816</v>
      </c>
      <c r="G5" s="14"/>
      <c r="H5" s="14" t="s">
        <v>13</v>
      </c>
      <c r="I5" s="14">
        <v>1113</v>
      </c>
      <c r="J5" s="14">
        <v>1249</v>
      </c>
      <c r="K5" s="14">
        <v>2362</v>
      </c>
      <c r="L5" s="16">
        <v>0.47121083827265031</v>
      </c>
      <c r="M5" s="16">
        <v>0.52878916172734969</v>
      </c>
      <c r="O5" s="14" t="s">
        <v>13</v>
      </c>
      <c r="P5" s="14">
        <v>1231</v>
      </c>
      <c r="Q5" s="14">
        <v>1307</v>
      </c>
      <c r="R5" s="14">
        <v>2538</v>
      </c>
      <c r="S5" s="16">
        <v>0.4850275807722616</v>
      </c>
      <c r="T5" s="16">
        <v>0.5149724192277384</v>
      </c>
      <c r="V5" s="14" t="s">
        <v>13</v>
      </c>
      <c r="W5" s="14">
        <v>1260</v>
      </c>
      <c r="X5" s="14">
        <v>1264</v>
      </c>
      <c r="Y5" s="14">
        <f>SUM(W5:X5)</f>
        <v>2524</v>
      </c>
      <c r="Z5" s="16">
        <v>0.499</v>
      </c>
      <c r="AA5" s="16">
        <v>0.501</v>
      </c>
      <c r="AC5" s="14" t="s">
        <v>13</v>
      </c>
      <c r="AD5" s="14">
        <v>1260</v>
      </c>
      <c r="AE5" s="14">
        <v>1204</v>
      </c>
      <c r="AF5" s="14">
        <f>SUM(AD5:AE5)</f>
        <v>2464</v>
      </c>
      <c r="AG5" s="16">
        <v>0.51100000000000001</v>
      </c>
      <c r="AH5" s="16">
        <v>0.48899999999999999</v>
      </c>
      <c r="AJ5" s="14" t="s">
        <v>13</v>
      </c>
      <c r="AK5" s="14">
        <v>1163</v>
      </c>
      <c r="AL5" s="14">
        <v>1343</v>
      </c>
      <c r="AM5" s="14">
        <v>2506</v>
      </c>
      <c r="AN5" s="16">
        <v>0.53600000000000003</v>
      </c>
      <c r="AO5" s="16">
        <v>0.46400000000000002</v>
      </c>
      <c r="AQ5" s="14" t="s">
        <v>13</v>
      </c>
      <c r="AR5" s="14">
        <v>1331</v>
      </c>
      <c r="AS5" s="14">
        <v>1302</v>
      </c>
      <c r="AT5" s="14">
        <f>SUM(AR5:AS5)</f>
        <v>2633</v>
      </c>
      <c r="AU5" s="16">
        <v>0.50600000000000001</v>
      </c>
      <c r="AV5" s="16">
        <v>0.49399999999999999</v>
      </c>
      <c r="AX5" s="14" t="s">
        <v>13</v>
      </c>
      <c r="AY5" s="14">
        <v>1483</v>
      </c>
      <c r="AZ5" s="14">
        <v>1260</v>
      </c>
      <c r="BA5" s="14">
        <f>SUM(AY5:AZ5)</f>
        <v>2743</v>
      </c>
      <c r="BB5" s="16">
        <v>0.54100000000000004</v>
      </c>
      <c r="BC5" s="16">
        <v>0.45900000000000002</v>
      </c>
    </row>
    <row r="6" spans="1:55" x14ac:dyDescent="0.35">
      <c r="A6" s="14" t="s">
        <v>14</v>
      </c>
      <c r="B6" s="14">
        <v>1204</v>
      </c>
      <c r="C6" s="14">
        <v>1205</v>
      </c>
      <c r="D6" s="14">
        <v>2409</v>
      </c>
      <c r="E6" s="16">
        <v>0.49979244499792447</v>
      </c>
      <c r="F6" s="16">
        <v>0.50020755500207559</v>
      </c>
      <c r="G6" s="14"/>
      <c r="H6" s="14" t="s">
        <v>14</v>
      </c>
      <c r="I6" s="14">
        <v>1189</v>
      </c>
      <c r="J6" s="14">
        <v>1174</v>
      </c>
      <c r="K6" s="14">
        <v>2363</v>
      </c>
      <c r="L6" s="16">
        <v>0.50317393144308087</v>
      </c>
      <c r="M6" s="16">
        <v>0.49682606855691919</v>
      </c>
      <c r="O6" s="14" t="s">
        <v>14</v>
      </c>
      <c r="P6" s="14">
        <v>1317</v>
      </c>
      <c r="Q6" s="14">
        <v>1221</v>
      </c>
      <c r="R6" s="14">
        <v>2538</v>
      </c>
      <c r="S6" s="16">
        <v>0.51891252955082745</v>
      </c>
      <c r="T6" s="16">
        <v>0.48108747044917255</v>
      </c>
      <c r="V6" s="14" t="s">
        <v>14</v>
      </c>
      <c r="W6" s="14">
        <v>1266</v>
      </c>
      <c r="X6" s="14">
        <v>1258</v>
      </c>
      <c r="Y6" s="14">
        <f t="shared" ref="Y6:Y9" si="0">SUM(W6:X6)</f>
        <v>2524</v>
      </c>
      <c r="Z6" s="16">
        <v>0.502</v>
      </c>
      <c r="AA6" s="16">
        <v>0.498</v>
      </c>
      <c r="AC6" s="14" t="s">
        <v>14</v>
      </c>
      <c r="AD6" s="14">
        <v>1224</v>
      </c>
      <c r="AE6" s="14">
        <v>1240</v>
      </c>
      <c r="AF6" s="14">
        <f t="shared" ref="AF6:AF8" si="1">SUM(AD6:AE6)</f>
        <v>2464</v>
      </c>
      <c r="AG6" s="16">
        <v>0.497</v>
      </c>
      <c r="AH6" s="16">
        <v>0.503</v>
      </c>
      <c r="AJ6" s="14" t="s">
        <v>14</v>
      </c>
      <c r="AK6" s="14">
        <v>1243</v>
      </c>
      <c r="AL6" s="14">
        <v>1263</v>
      </c>
      <c r="AM6" s="14">
        <v>2506</v>
      </c>
      <c r="AN6" s="16">
        <v>0.504</v>
      </c>
      <c r="AO6" s="16">
        <v>0.496</v>
      </c>
      <c r="AQ6" s="14" t="s">
        <v>14</v>
      </c>
      <c r="AR6" s="14">
        <v>1364</v>
      </c>
      <c r="AS6" s="14">
        <v>1269</v>
      </c>
      <c r="AT6" s="14">
        <f t="shared" ref="AT6:AT9" si="2">SUM(AR6:AS6)</f>
        <v>2633</v>
      </c>
      <c r="AU6" s="16">
        <v>0.51800000000000002</v>
      </c>
      <c r="AV6" s="16">
        <v>0.48199999999999998</v>
      </c>
      <c r="AX6" s="14" t="s">
        <v>14</v>
      </c>
      <c r="AY6" s="14">
        <v>1494</v>
      </c>
      <c r="AZ6" s="14">
        <v>1248</v>
      </c>
      <c r="BA6" s="14">
        <f t="shared" ref="BA6:BA9" si="3">SUM(AY6:AZ6)</f>
        <v>2742</v>
      </c>
      <c r="BB6" s="16">
        <v>0.54500000000000004</v>
      </c>
      <c r="BC6" s="16">
        <v>0.45500000000000002</v>
      </c>
    </row>
    <row r="7" spans="1:55" x14ac:dyDescent="0.35">
      <c r="A7" s="14" t="s">
        <v>15</v>
      </c>
      <c r="B7" s="14">
        <v>1055</v>
      </c>
      <c r="C7" s="14">
        <v>1354</v>
      </c>
      <c r="D7" s="14">
        <v>2409</v>
      </c>
      <c r="E7" s="16">
        <v>0.43794105437941055</v>
      </c>
      <c r="F7" s="16">
        <v>0.56205894562058945</v>
      </c>
      <c r="G7" s="14"/>
      <c r="H7" s="14" t="s">
        <v>15</v>
      </c>
      <c r="I7" s="14">
        <v>1057</v>
      </c>
      <c r="J7" s="14">
        <v>1306</v>
      </c>
      <c r="K7" s="14">
        <v>2363</v>
      </c>
      <c r="L7" s="16">
        <v>0.44731273804485822</v>
      </c>
      <c r="M7" s="16">
        <v>0.55268726195514173</v>
      </c>
      <c r="O7" s="14" t="s">
        <v>15</v>
      </c>
      <c r="P7" s="14">
        <v>1147</v>
      </c>
      <c r="Q7" s="14">
        <v>1391</v>
      </c>
      <c r="R7" s="14">
        <v>2538</v>
      </c>
      <c r="S7" s="16">
        <v>0.45193065405831362</v>
      </c>
      <c r="T7" s="16">
        <v>0.54806934594168633</v>
      </c>
      <c r="V7" s="14" t="s">
        <v>15</v>
      </c>
      <c r="W7" s="14">
        <v>1152</v>
      </c>
      <c r="X7" s="14">
        <v>1372</v>
      </c>
      <c r="Y7" s="14">
        <f t="shared" si="0"/>
        <v>2524</v>
      </c>
      <c r="Z7" s="16">
        <v>0.45600000000000002</v>
      </c>
      <c r="AA7" s="16">
        <v>0.54400000000000004</v>
      </c>
      <c r="AC7" s="14" t="s">
        <v>15</v>
      </c>
      <c r="AD7" s="14">
        <v>1200</v>
      </c>
      <c r="AE7" s="14">
        <v>1264</v>
      </c>
      <c r="AF7" s="14">
        <f t="shared" si="1"/>
        <v>2464</v>
      </c>
      <c r="AG7" s="16">
        <v>0.48699999999999999</v>
      </c>
      <c r="AH7" s="16">
        <v>0.51300000000000001</v>
      </c>
      <c r="AJ7" s="14" t="s">
        <v>15</v>
      </c>
      <c r="AK7" s="14">
        <v>1300</v>
      </c>
      <c r="AL7" s="14">
        <v>1206</v>
      </c>
      <c r="AM7" s="14">
        <v>2506</v>
      </c>
      <c r="AN7" s="16">
        <v>0.48099999999999998</v>
      </c>
      <c r="AO7" s="16">
        <v>0.51900000000000002</v>
      </c>
      <c r="AQ7" s="14" t="s">
        <v>15</v>
      </c>
      <c r="AR7" s="14">
        <v>1294</v>
      </c>
      <c r="AS7" s="14">
        <v>1339</v>
      </c>
      <c r="AT7" s="14">
        <f t="shared" si="2"/>
        <v>2633</v>
      </c>
      <c r="AU7" s="16">
        <v>0.49099999999999999</v>
      </c>
      <c r="AV7" s="16">
        <v>0.50900000000000001</v>
      </c>
      <c r="AX7" s="14" t="s">
        <v>15</v>
      </c>
      <c r="AY7" s="14">
        <v>1322</v>
      </c>
      <c r="AZ7" s="14">
        <v>1420</v>
      </c>
      <c r="BA7" s="14">
        <f t="shared" si="3"/>
        <v>2742</v>
      </c>
      <c r="BB7" s="16">
        <v>0.48199999999999998</v>
      </c>
      <c r="BC7" s="16">
        <v>0.51800000000000002</v>
      </c>
    </row>
    <row r="8" spans="1:55" x14ac:dyDescent="0.35">
      <c r="A8" s="14" t="s">
        <v>16</v>
      </c>
      <c r="B8" s="14">
        <v>720</v>
      </c>
      <c r="C8" s="14">
        <v>1689</v>
      </c>
      <c r="D8" s="14">
        <v>2409</v>
      </c>
      <c r="E8" s="16">
        <v>0.298879202988792</v>
      </c>
      <c r="F8" s="16">
        <v>0.701120797011208</v>
      </c>
      <c r="G8" s="14"/>
      <c r="H8" s="14" t="s">
        <v>16</v>
      </c>
      <c r="I8" s="14">
        <v>725</v>
      </c>
      <c r="J8" s="14">
        <v>1638</v>
      </c>
      <c r="K8" s="14">
        <v>2363</v>
      </c>
      <c r="L8" s="16">
        <v>0.30681337283114685</v>
      </c>
      <c r="M8" s="16">
        <v>0.69318662716885315</v>
      </c>
      <c r="O8" s="14" t="s">
        <v>16</v>
      </c>
      <c r="P8" s="14">
        <v>808</v>
      </c>
      <c r="Q8" s="14">
        <v>1730</v>
      </c>
      <c r="R8" s="14">
        <v>2538</v>
      </c>
      <c r="S8" s="16">
        <v>0.31836091410559497</v>
      </c>
      <c r="T8" s="16">
        <v>0.68163908589440503</v>
      </c>
      <c r="V8" s="14" t="s">
        <v>16</v>
      </c>
      <c r="W8" s="14">
        <v>808</v>
      </c>
      <c r="X8" s="14">
        <v>1717</v>
      </c>
      <c r="Y8" s="14">
        <f t="shared" si="0"/>
        <v>2525</v>
      </c>
      <c r="Z8" s="16">
        <v>0.32</v>
      </c>
      <c r="AA8" s="16">
        <v>0.68</v>
      </c>
      <c r="AC8" s="14" t="s">
        <v>16</v>
      </c>
      <c r="AD8" s="14">
        <v>784</v>
      </c>
      <c r="AE8" s="14">
        <v>1681</v>
      </c>
      <c r="AF8" s="14">
        <f t="shared" si="1"/>
        <v>2465</v>
      </c>
      <c r="AG8" s="16">
        <v>0.318</v>
      </c>
      <c r="AH8" s="16">
        <v>0.68200000000000005</v>
      </c>
      <c r="AJ8" s="14" t="s">
        <v>16</v>
      </c>
      <c r="AK8" s="14">
        <v>1707</v>
      </c>
      <c r="AL8" s="14">
        <v>800</v>
      </c>
      <c r="AM8" s="14">
        <v>2507</v>
      </c>
      <c r="AN8" s="16">
        <v>0.31900000000000001</v>
      </c>
      <c r="AO8" s="16">
        <v>0.68100000000000005</v>
      </c>
      <c r="AQ8" s="14" t="s">
        <v>16</v>
      </c>
      <c r="AR8" s="14">
        <v>917</v>
      </c>
      <c r="AS8" s="14">
        <v>1716</v>
      </c>
      <c r="AT8" s="14">
        <f t="shared" si="2"/>
        <v>2633</v>
      </c>
      <c r="AU8" s="16">
        <v>0.34799999999999998</v>
      </c>
      <c r="AV8" s="16">
        <v>0.65200000000000002</v>
      </c>
      <c r="AX8" s="14" t="s">
        <v>16</v>
      </c>
      <c r="AY8" s="14">
        <v>978</v>
      </c>
      <c r="AZ8" s="14">
        <v>1764</v>
      </c>
      <c r="BA8" s="14">
        <f t="shared" si="3"/>
        <v>2742</v>
      </c>
      <c r="BB8" s="16">
        <v>0.35699999999999998</v>
      </c>
      <c r="BC8" s="16">
        <v>0.64300000000000002</v>
      </c>
    </row>
    <row r="9" spans="1:55" x14ac:dyDescent="0.35">
      <c r="A9" s="17" t="s">
        <v>17</v>
      </c>
      <c r="B9" s="17">
        <v>4162</v>
      </c>
      <c r="C9" s="17">
        <v>5473</v>
      </c>
      <c r="D9" s="17">
        <v>9635</v>
      </c>
      <c r="E9" s="18">
        <v>0.43196678775298392</v>
      </c>
      <c r="F9" s="18">
        <v>0.56803321224701608</v>
      </c>
      <c r="G9" s="14"/>
      <c r="H9" s="17" t="s">
        <v>17</v>
      </c>
      <c r="I9" s="17">
        <v>4084</v>
      </c>
      <c r="J9" s="17">
        <v>5367</v>
      </c>
      <c r="K9" s="17">
        <v>9451</v>
      </c>
      <c r="L9" s="18">
        <v>0.43212358480584068</v>
      </c>
      <c r="M9" s="18">
        <v>0.56787641519415932</v>
      </c>
      <c r="O9" s="17" t="s">
        <v>17</v>
      </c>
      <c r="P9" s="17">
        <v>4503</v>
      </c>
      <c r="Q9" s="17">
        <v>5649</v>
      </c>
      <c r="R9" s="17">
        <v>10152</v>
      </c>
      <c r="S9" s="18">
        <v>0.4435579196217494</v>
      </c>
      <c r="T9" s="18">
        <v>0.5564420803782506</v>
      </c>
      <c r="V9" s="17" t="s">
        <v>17</v>
      </c>
      <c r="W9" s="17">
        <f>SUM(W5:W8)</f>
        <v>4486</v>
      </c>
      <c r="X9" s="17">
        <f>SUM(X5:X8)</f>
        <v>5611</v>
      </c>
      <c r="Y9" s="14">
        <f t="shared" si="0"/>
        <v>10097</v>
      </c>
      <c r="Z9" s="18">
        <v>0.44400000000000001</v>
      </c>
      <c r="AA9" s="18">
        <v>0.55600000000000005</v>
      </c>
      <c r="AC9" s="17" t="s">
        <v>17</v>
      </c>
      <c r="AD9" s="17">
        <f>SUM(AD5:AD8)</f>
        <v>4468</v>
      </c>
      <c r="AE9" s="17">
        <f>SUM(AE5:AE8)</f>
        <v>5389</v>
      </c>
      <c r="AF9" s="14">
        <f>SUM(AF5:AF8)</f>
        <v>9857</v>
      </c>
      <c r="AG9" s="18">
        <v>0.45300000000000001</v>
      </c>
      <c r="AH9" s="18">
        <v>0.54700000000000004</v>
      </c>
      <c r="AJ9" s="17" t="s">
        <v>17</v>
      </c>
      <c r="AK9" s="17">
        <v>5413</v>
      </c>
      <c r="AL9" s="17">
        <v>4612</v>
      </c>
      <c r="AM9" s="14">
        <v>10025</v>
      </c>
      <c r="AN9" s="18">
        <v>0.46</v>
      </c>
      <c r="AO9" s="18">
        <v>0.54</v>
      </c>
      <c r="AQ9" s="17" t="s">
        <v>17</v>
      </c>
      <c r="AR9" s="17">
        <f>SUM(AR5:AR8)</f>
        <v>4906</v>
      </c>
      <c r="AS9" s="17">
        <f>SUM(AS5:AS8)</f>
        <v>5626</v>
      </c>
      <c r="AT9" s="14">
        <f t="shared" si="2"/>
        <v>10532</v>
      </c>
      <c r="AU9" s="18">
        <v>0.46600000000000003</v>
      </c>
      <c r="AV9" s="18">
        <v>0.53400000000000003</v>
      </c>
      <c r="AX9" s="17" t="s">
        <v>17</v>
      </c>
      <c r="AY9" s="17"/>
      <c r="AZ9" s="17"/>
      <c r="BA9" s="14">
        <f t="shared" si="3"/>
        <v>0</v>
      </c>
      <c r="BB9" s="18">
        <v>0.46600000000000003</v>
      </c>
      <c r="BC9" s="18">
        <v>0.53400000000000003</v>
      </c>
    </row>
    <row r="10" spans="1:55" x14ac:dyDescent="0.35">
      <c r="W10" s="14"/>
      <c r="X10" s="14"/>
      <c r="AD10" s="14"/>
      <c r="AE10" s="14"/>
      <c r="AK10" s="14"/>
      <c r="AL10" s="14"/>
      <c r="AR10" s="14"/>
      <c r="AS10" s="14"/>
      <c r="AY10" s="14"/>
      <c r="AZ10" s="14"/>
    </row>
    <row r="11" spans="1:55" ht="18.5" x14ac:dyDescent="0.45">
      <c r="A11" s="19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6"/>
      <c r="N11" s="6"/>
      <c r="O11" s="7"/>
      <c r="P11" s="7"/>
      <c r="Q11" s="7"/>
      <c r="R11" s="7"/>
      <c r="S11" s="7"/>
      <c r="V11" s="7"/>
      <c r="W11" s="7"/>
      <c r="X11" s="7"/>
      <c r="Y11" s="7"/>
      <c r="Z11" s="7"/>
      <c r="AC11" s="7"/>
      <c r="AD11" s="7"/>
      <c r="AE11" s="7"/>
      <c r="AF11" s="7"/>
      <c r="AG11" s="7"/>
      <c r="AJ11" s="7"/>
      <c r="AK11" s="7"/>
      <c r="AL11" s="7"/>
      <c r="AM11" s="7"/>
      <c r="AN11" s="7"/>
      <c r="AQ11" s="7"/>
      <c r="AR11" s="7"/>
      <c r="AS11" s="7"/>
      <c r="AT11" s="7"/>
      <c r="AU11" s="7"/>
      <c r="AX11" s="7"/>
      <c r="AY11" s="7"/>
      <c r="AZ11" s="7"/>
      <c r="BA11" s="7"/>
      <c r="BB11" s="7"/>
    </row>
    <row r="12" spans="1:55" x14ac:dyDescent="0.35">
      <c r="A12" s="20">
        <v>2017</v>
      </c>
      <c r="B12" s="20"/>
      <c r="C12" s="20"/>
      <c r="D12" s="20"/>
      <c r="E12" s="20"/>
      <c r="F12" s="21"/>
      <c r="G12" s="22"/>
      <c r="H12" s="50">
        <v>2018</v>
      </c>
      <c r="I12" s="50"/>
      <c r="J12" s="50"/>
      <c r="K12" s="50"/>
      <c r="L12" s="50"/>
      <c r="N12" s="8"/>
      <c r="O12" s="50">
        <v>2019</v>
      </c>
      <c r="P12" s="50"/>
      <c r="Q12" s="50"/>
      <c r="R12" s="50"/>
      <c r="S12" s="50"/>
      <c r="V12" s="50">
        <v>2020</v>
      </c>
      <c r="W12" s="50"/>
      <c r="X12" s="50"/>
      <c r="Y12" s="50"/>
      <c r="Z12" s="50"/>
      <c r="AC12" s="50">
        <v>2021</v>
      </c>
      <c r="AD12" s="50"/>
      <c r="AE12" s="50"/>
      <c r="AF12" s="50"/>
      <c r="AG12" s="50"/>
      <c r="AJ12" s="50">
        <v>2022</v>
      </c>
      <c r="AK12" s="50"/>
      <c r="AL12" s="50"/>
      <c r="AM12" s="50"/>
      <c r="AN12" s="50"/>
      <c r="AQ12" s="50">
        <v>2023</v>
      </c>
      <c r="AR12" s="50"/>
      <c r="AS12" s="50"/>
      <c r="AT12" s="50"/>
      <c r="AU12" s="50"/>
      <c r="AX12" s="50">
        <v>2024</v>
      </c>
      <c r="AY12" s="50"/>
      <c r="AZ12" s="50"/>
      <c r="BA12" s="50"/>
      <c r="BB12" s="50"/>
    </row>
    <row r="13" spans="1:55" x14ac:dyDescent="0.35">
      <c r="A13" s="23" t="s">
        <v>19</v>
      </c>
      <c r="B13" s="24"/>
      <c r="C13" s="24"/>
      <c r="D13" s="24"/>
      <c r="E13" s="24"/>
      <c r="F13" s="14"/>
      <c r="G13" s="14"/>
      <c r="H13" s="23" t="s">
        <v>19</v>
      </c>
      <c r="I13" s="24"/>
      <c r="J13" s="24"/>
      <c r="K13" s="24"/>
      <c r="L13" s="24"/>
      <c r="O13" s="23" t="s">
        <v>19</v>
      </c>
      <c r="P13" s="24"/>
      <c r="Q13" s="24"/>
      <c r="R13" s="24"/>
      <c r="S13" s="24"/>
      <c r="V13" s="23" t="s">
        <v>19</v>
      </c>
      <c r="W13" s="24"/>
      <c r="X13" s="24"/>
      <c r="Y13" s="24"/>
      <c r="Z13" s="24"/>
      <c r="AC13" s="23" t="s">
        <v>19</v>
      </c>
      <c r="AD13" s="24"/>
      <c r="AE13" s="24"/>
      <c r="AF13" s="24"/>
      <c r="AG13" s="24"/>
      <c r="AJ13" s="23" t="s">
        <v>19</v>
      </c>
      <c r="AK13" s="24"/>
      <c r="AL13" s="24"/>
      <c r="AM13" s="24"/>
      <c r="AN13" s="24"/>
      <c r="AQ13" s="23" t="s">
        <v>19</v>
      </c>
      <c r="AR13" s="24"/>
      <c r="AS13" s="24"/>
      <c r="AT13" s="24"/>
      <c r="AU13" s="24"/>
      <c r="AX13" s="23" t="s">
        <v>19</v>
      </c>
      <c r="AY13" s="24"/>
      <c r="AZ13" s="24"/>
      <c r="BA13" s="24"/>
      <c r="BB13" s="24"/>
    </row>
    <row r="14" spans="1:55" x14ac:dyDescent="0.35">
      <c r="A14" s="14"/>
      <c r="B14" s="14" t="s">
        <v>0</v>
      </c>
      <c r="C14" s="14" t="s">
        <v>1</v>
      </c>
      <c r="D14" s="14" t="s">
        <v>2</v>
      </c>
      <c r="E14" s="14" t="s">
        <v>3</v>
      </c>
      <c r="F14" s="14"/>
      <c r="G14" s="14"/>
      <c r="H14" s="14"/>
      <c r="I14" s="14" t="s">
        <v>0</v>
      </c>
      <c r="J14" s="14" t="s">
        <v>1</v>
      </c>
      <c r="K14" s="14" t="s">
        <v>2</v>
      </c>
      <c r="L14" s="14" t="s">
        <v>3</v>
      </c>
      <c r="O14" s="14"/>
      <c r="P14" s="14" t="s">
        <v>0</v>
      </c>
      <c r="Q14" s="14" t="s">
        <v>1</v>
      </c>
      <c r="R14" s="14" t="s">
        <v>2</v>
      </c>
      <c r="S14" s="14" t="s">
        <v>3</v>
      </c>
      <c r="V14" s="14"/>
      <c r="W14" s="14" t="s">
        <v>0</v>
      </c>
      <c r="X14" s="14" t="s">
        <v>1</v>
      </c>
      <c r="Y14" s="14" t="s">
        <v>2</v>
      </c>
      <c r="Z14" s="14" t="s">
        <v>3</v>
      </c>
      <c r="AC14" s="14"/>
      <c r="AD14" s="14" t="s">
        <v>0</v>
      </c>
      <c r="AE14" s="14" t="s">
        <v>1</v>
      </c>
      <c r="AF14" s="14" t="s">
        <v>2</v>
      </c>
      <c r="AG14" s="14" t="s">
        <v>3</v>
      </c>
      <c r="AJ14" s="14"/>
      <c r="AK14" s="14" t="s">
        <v>0</v>
      </c>
      <c r="AL14" s="14" t="s">
        <v>1</v>
      </c>
      <c r="AM14" s="14" t="s">
        <v>2</v>
      </c>
      <c r="AN14" s="14" t="s">
        <v>3</v>
      </c>
      <c r="AQ14" s="14"/>
      <c r="AR14" s="14" t="s">
        <v>0</v>
      </c>
      <c r="AS14" s="14" t="s">
        <v>1</v>
      </c>
      <c r="AT14" s="14" t="s">
        <v>2</v>
      </c>
      <c r="AU14" s="14" t="s">
        <v>3</v>
      </c>
      <c r="AX14" s="14"/>
      <c r="AY14" s="14" t="s">
        <v>0</v>
      </c>
      <c r="AZ14" s="14" t="s">
        <v>1</v>
      </c>
      <c r="BA14" s="14" t="s">
        <v>2</v>
      </c>
      <c r="BB14" s="14" t="s">
        <v>3</v>
      </c>
    </row>
    <row r="15" spans="1:55" x14ac:dyDescent="0.35">
      <c r="A15" s="14" t="s">
        <v>4</v>
      </c>
      <c r="B15" s="14">
        <v>22.53</v>
      </c>
      <c r="C15" s="14">
        <v>27.96</v>
      </c>
      <c r="D15" s="14">
        <v>5.43</v>
      </c>
      <c r="E15" s="25">
        <v>0.19420600858369097</v>
      </c>
      <c r="F15" s="25"/>
      <c r="G15" s="25"/>
      <c r="H15" s="14" t="s">
        <v>4</v>
      </c>
      <c r="I15" s="14">
        <v>22.54</v>
      </c>
      <c r="J15" s="14">
        <v>27.15</v>
      </c>
      <c r="K15" s="14">
        <v>4.6099999999999994</v>
      </c>
      <c r="L15" s="25">
        <v>0.16979742173112339</v>
      </c>
      <c r="O15" s="14" t="s">
        <v>4</v>
      </c>
      <c r="P15" s="14">
        <v>22.89</v>
      </c>
      <c r="Q15" s="14">
        <v>27.82</v>
      </c>
      <c r="R15" s="14">
        <v>4.93</v>
      </c>
      <c r="S15" s="25">
        <v>0.17721063982746224</v>
      </c>
      <c r="V15" s="14" t="s">
        <v>4</v>
      </c>
      <c r="W15" s="14">
        <v>23.77</v>
      </c>
      <c r="X15" s="14">
        <v>28.71</v>
      </c>
      <c r="Y15" s="14">
        <v>4.9400000000000004</v>
      </c>
      <c r="Z15" s="25">
        <v>0.17199999999999999</v>
      </c>
      <c r="AC15" s="14" t="s">
        <v>4</v>
      </c>
      <c r="AD15" s="14">
        <v>25.33</v>
      </c>
      <c r="AE15" s="14">
        <v>30.67</v>
      </c>
      <c r="AF15" s="14">
        <v>5.34</v>
      </c>
      <c r="AG15" s="25">
        <v>0.17399999999999999</v>
      </c>
      <c r="AJ15" s="14" t="s">
        <v>4</v>
      </c>
      <c r="AK15" s="14">
        <v>27.49</v>
      </c>
      <c r="AL15" s="14">
        <v>32.97</v>
      </c>
      <c r="AM15" s="14">
        <v>5.48</v>
      </c>
      <c r="AN15" s="25">
        <v>0.16600000000000001</v>
      </c>
      <c r="AQ15" s="14" t="s">
        <v>4</v>
      </c>
      <c r="AR15" s="27">
        <v>30.689493426431884</v>
      </c>
      <c r="AS15" s="27">
        <v>26.348401440415419</v>
      </c>
      <c r="AT15" s="27">
        <v>4.3410919860164654</v>
      </c>
      <c r="AU15" s="35">
        <v>0.14145205740925071</v>
      </c>
      <c r="AX15" s="14" t="s">
        <v>4</v>
      </c>
      <c r="AY15" s="14">
        <v>29.37</v>
      </c>
      <c r="AZ15" s="14">
        <v>34.49</v>
      </c>
      <c r="BA15" s="27">
        <f>AZ15-AY15</f>
        <v>5.120000000000001</v>
      </c>
      <c r="BB15" s="35">
        <v>0.14799999999999999</v>
      </c>
    </row>
    <row r="16" spans="1:55" x14ac:dyDescent="0.35">
      <c r="A16" s="14" t="s">
        <v>5</v>
      </c>
      <c r="B16" s="14">
        <v>19.77</v>
      </c>
      <c r="C16" s="14">
        <v>21.81</v>
      </c>
      <c r="D16" s="14">
        <v>2.0399999999999991</v>
      </c>
      <c r="E16" s="25">
        <v>9.3535075653369978E-2</v>
      </c>
      <c r="F16" s="25"/>
      <c r="G16" s="25"/>
      <c r="H16" s="14" t="s">
        <v>5</v>
      </c>
      <c r="I16" s="14">
        <v>19.63</v>
      </c>
      <c r="J16" s="14">
        <v>21.25</v>
      </c>
      <c r="K16" s="14">
        <v>1.620000000000001</v>
      </c>
      <c r="L16" s="25">
        <v>7.6235294117647109E-2</v>
      </c>
      <c r="O16" s="14" t="s">
        <v>5</v>
      </c>
      <c r="P16" s="14">
        <v>20.09</v>
      </c>
      <c r="Q16" s="14">
        <v>21.84</v>
      </c>
      <c r="R16" s="14">
        <v>1.75</v>
      </c>
      <c r="S16" s="25">
        <v>8.0128205128205135E-2</v>
      </c>
      <c r="V16" s="14" t="s">
        <v>5</v>
      </c>
      <c r="W16" s="14">
        <v>21.09</v>
      </c>
      <c r="X16" s="14">
        <v>22.96</v>
      </c>
      <c r="Y16" s="14">
        <v>1.87</v>
      </c>
      <c r="Z16" s="25">
        <v>8.1000000000000003E-2</v>
      </c>
      <c r="AC16" s="14" t="s">
        <v>5</v>
      </c>
      <c r="AD16" s="14">
        <v>22.79</v>
      </c>
      <c r="AE16" s="14">
        <v>24.33</v>
      </c>
      <c r="AF16" s="14">
        <v>1.54</v>
      </c>
      <c r="AG16" s="25">
        <v>6.3E-2</v>
      </c>
      <c r="AJ16" s="14" t="s">
        <v>5</v>
      </c>
      <c r="AK16" s="14">
        <v>23.45</v>
      </c>
      <c r="AL16" s="14">
        <v>25.48</v>
      </c>
      <c r="AM16" s="14">
        <v>2.0299999999999998</v>
      </c>
      <c r="AN16" s="25">
        <v>0.08</v>
      </c>
      <c r="AQ16" s="14" t="s">
        <v>5</v>
      </c>
      <c r="AR16" s="27">
        <v>25.471653430840426</v>
      </c>
      <c r="AS16" s="27">
        <v>23.935896703422269</v>
      </c>
      <c r="AT16" s="27">
        <v>1.5357567274181569</v>
      </c>
      <c r="AU16" s="35">
        <v>6.029277728624801E-2</v>
      </c>
      <c r="AX16" s="14" t="s">
        <v>5</v>
      </c>
      <c r="AY16" s="27">
        <v>25.81</v>
      </c>
      <c r="AZ16" s="27">
        <v>28.78</v>
      </c>
      <c r="BA16" s="27">
        <f>AZ16-AY16</f>
        <v>2.9700000000000024</v>
      </c>
      <c r="BB16" s="35">
        <v>0.10299999999999999</v>
      </c>
    </row>
    <row r="17" spans="1:54" x14ac:dyDescent="0.35">
      <c r="E17" s="4"/>
      <c r="F17" s="5"/>
      <c r="G17" s="5"/>
      <c r="L17" s="4"/>
      <c r="S17" s="4"/>
      <c r="Z17" s="4"/>
      <c r="AG17" s="4"/>
      <c r="AN17" s="4"/>
      <c r="AU17" s="4"/>
      <c r="BB17" s="4"/>
    </row>
    <row r="18" spans="1:54" ht="18" x14ac:dyDescent="0.4">
      <c r="A18" s="12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6"/>
      <c r="N18" s="6"/>
      <c r="O18" s="9"/>
      <c r="P18" s="6"/>
      <c r="Q18" s="6"/>
      <c r="R18" s="6"/>
      <c r="S18" s="6"/>
      <c r="V18" s="9"/>
      <c r="W18" s="6"/>
      <c r="X18" s="6"/>
      <c r="Y18" s="6"/>
      <c r="Z18" s="6"/>
      <c r="AC18" s="9"/>
      <c r="AD18" s="6"/>
      <c r="AE18" s="6"/>
      <c r="AF18" s="6"/>
      <c r="AG18" s="6"/>
      <c r="AJ18" s="9"/>
      <c r="AK18" s="6"/>
      <c r="AL18" s="6"/>
      <c r="AM18" s="6"/>
      <c r="AN18" s="6"/>
      <c r="AQ18" s="9"/>
      <c r="AR18" s="6"/>
      <c r="AS18" s="6"/>
      <c r="AT18" s="6"/>
      <c r="AU18" s="6"/>
      <c r="AX18" s="9"/>
      <c r="AY18" s="6"/>
      <c r="AZ18" s="6"/>
      <c r="BA18" s="6"/>
      <c r="BB18" s="6"/>
    </row>
    <row r="19" spans="1:54" x14ac:dyDescent="0.35">
      <c r="A19" s="20">
        <v>2017</v>
      </c>
      <c r="B19" s="20"/>
      <c r="C19" s="20"/>
      <c r="D19" s="20"/>
      <c r="E19" s="20"/>
      <c r="F19" s="21"/>
      <c r="G19" s="22"/>
      <c r="H19" s="50">
        <v>2018</v>
      </c>
      <c r="I19" s="50"/>
      <c r="J19" s="50"/>
      <c r="K19" s="50"/>
      <c r="L19" s="50"/>
      <c r="O19" s="20">
        <v>2019</v>
      </c>
      <c r="P19" s="20"/>
      <c r="Q19" s="20"/>
      <c r="R19" s="20"/>
      <c r="S19" s="20"/>
      <c r="V19" s="20">
        <v>2020</v>
      </c>
      <c r="W19" s="20"/>
      <c r="X19" s="20"/>
      <c r="Y19" s="20"/>
      <c r="Z19" s="20"/>
      <c r="AC19" s="20">
        <v>2021</v>
      </c>
      <c r="AD19" s="20"/>
      <c r="AE19" s="20"/>
      <c r="AF19" s="20"/>
      <c r="AG19" s="20"/>
      <c r="AJ19" s="20">
        <v>2022</v>
      </c>
      <c r="AK19" s="20"/>
      <c r="AL19" s="20"/>
      <c r="AM19" s="20"/>
      <c r="AN19" s="20"/>
      <c r="AQ19" s="20">
        <v>2023</v>
      </c>
      <c r="AR19" s="20"/>
      <c r="AS19" s="20"/>
      <c r="AT19" s="20"/>
      <c r="AU19" s="20"/>
      <c r="AX19" s="20">
        <v>2024</v>
      </c>
      <c r="AY19" s="20"/>
      <c r="AZ19" s="20"/>
      <c r="BA19" s="20"/>
      <c r="BB19" s="20"/>
    </row>
    <row r="20" spans="1:54" x14ac:dyDescent="0.35">
      <c r="A20" s="23" t="s">
        <v>21</v>
      </c>
      <c r="B20" s="24"/>
      <c r="C20" s="24"/>
      <c r="D20" s="24"/>
      <c r="E20" s="24"/>
      <c r="F20" s="14"/>
      <c r="G20" s="14"/>
      <c r="H20" s="23" t="s">
        <v>21</v>
      </c>
      <c r="I20" s="24"/>
      <c r="J20" s="24"/>
      <c r="K20" s="24"/>
      <c r="L20" s="24"/>
      <c r="O20" s="23" t="s">
        <v>21</v>
      </c>
      <c r="P20" s="24"/>
      <c r="Q20" s="24"/>
      <c r="R20" s="24"/>
      <c r="S20" s="24"/>
      <c r="V20" s="23" t="s">
        <v>21</v>
      </c>
      <c r="W20" s="24"/>
      <c r="X20" s="24"/>
      <c r="Y20" s="24"/>
      <c r="Z20" s="24"/>
      <c r="AC20" s="23" t="s">
        <v>21</v>
      </c>
      <c r="AD20" s="24"/>
      <c r="AE20" s="24"/>
      <c r="AF20" s="24"/>
      <c r="AG20" s="24"/>
      <c r="AJ20" s="23" t="s">
        <v>21</v>
      </c>
      <c r="AK20" s="24"/>
      <c r="AL20" s="24"/>
      <c r="AM20" s="24"/>
      <c r="AN20" s="24"/>
      <c r="AQ20" s="23" t="s">
        <v>21</v>
      </c>
      <c r="AR20" s="24"/>
      <c r="AS20" s="24"/>
      <c r="AT20" s="24"/>
      <c r="AU20" s="24"/>
      <c r="AX20" s="23" t="s">
        <v>21</v>
      </c>
      <c r="AY20" s="24"/>
      <c r="AZ20" s="24"/>
      <c r="BA20" s="24"/>
      <c r="BB20" s="24"/>
    </row>
    <row r="21" spans="1:54" x14ac:dyDescent="0.35">
      <c r="A21" s="14"/>
      <c r="B21" s="14" t="s">
        <v>0</v>
      </c>
      <c r="C21" s="14" t="s">
        <v>1</v>
      </c>
      <c r="D21" s="14" t="s">
        <v>2</v>
      </c>
      <c r="E21" s="14" t="s">
        <v>3</v>
      </c>
      <c r="F21" s="14"/>
      <c r="G21" s="14"/>
      <c r="H21" s="14"/>
      <c r="I21" s="14" t="s">
        <v>0</v>
      </c>
      <c r="J21" s="14" t="s">
        <v>1</v>
      </c>
      <c r="K21" s="14" t="s">
        <v>2</v>
      </c>
      <c r="L21" s="14" t="s">
        <v>3</v>
      </c>
      <c r="O21" s="14"/>
      <c r="P21" s="14" t="s">
        <v>0</v>
      </c>
      <c r="Q21" s="14" t="s">
        <v>1</v>
      </c>
      <c r="R21" s="14" t="s">
        <v>2</v>
      </c>
      <c r="S21" s="14" t="s">
        <v>3</v>
      </c>
      <c r="V21" s="14"/>
      <c r="W21" s="14" t="s">
        <v>0</v>
      </c>
      <c r="X21" s="14" t="s">
        <v>1</v>
      </c>
      <c r="Y21" s="14" t="s">
        <v>2</v>
      </c>
      <c r="Z21" s="14" t="s">
        <v>3</v>
      </c>
      <c r="AC21" s="14"/>
      <c r="AD21" s="14" t="s">
        <v>0</v>
      </c>
      <c r="AE21" s="14" t="s">
        <v>1</v>
      </c>
      <c r="AF21" s="14" t="s">
        <v>2</v>
      </c>
      <c r="AG21" s="14" t="s">
        <v>3</v>
      </c>
      <c r="AJ21" s="14"/>
      <c r="AK21" s="14" t="s">
        <v>0</v>
      </c>
      <c r="AL21" s="14" t="s">
        <v>1</v>
      </c>
      <c r="AM21" s="14" t="s">
        <v>2</v>
      </c>
      <c r="AN21" s="14" t="s">
        <v>3</v>
      </c>
      <c r="AQ21" s="14"/>
      <c r="AR21" s="14" t="s">
        <v>0</v>
      </c>
      <c r="AS21" s="14" t="s">
        <v>1</v>
      </c>
      <c r="AT21" s="14" t="s">
        <v>2</v>
      </c>
      <c r="AU21" s="14" t="s">
        <v>3</v>
      </c>
      <c r="AX21" s="14"/>
      <c r="AY21" s="14" t="s">
        <v>0</v>
      </c>
      <c r="AZ21" s="14" t="s">
        <v>1</v>
      </c>
      <c r="BA21" s="14" t="s">
        <v>2</v>
      </c>
      <c r="BB21" s="14" t="s">
        <v>3</v>
      </c>
    </row>
    <row r="22" spans="1:54" x14ac:dyDescent="0.35">
      <c r="A22" s="14" t="s">
        <v>4</v>
      </c>
      <c r="B22" s="27">
        <v>6461.0506898876401</v>
      </c>
      <c r="C22" s="27">
        <v>16270.768010170937</v>
      </c>
      <c r="D22" s="27">
        <v>9809.7173202832964</v>
      </c>
      <c r="E22" s="25">
        <v>0.602904381289881</v>
      </c>
      <c r="F22" s="25"/>
      <c r="G22" s="25"/>
      <c r="H22" s="14" t="s">
        <v>4</v>
      </c>
      <c r="I22" s="14">
        <v>5824.28</v>
      </c>
      <c r="J22" s="27">
        <v>13475.26</v>
      </c>
      <c r="K22" s="14">
        <v>7650.9800000000005</v>
      </c>
      <c r="L22" s="25">
        <v>0.56777976825679066</v>
      </c>
      <c r="O22" s="14" t="s">
        <v>4</v>
      </c>
      <c r="P22" s="27">
        <v>4933.979723320158</v>
      </c>
      <c r="Q22" s="27">
        <v>12208.694280936457</v>
      </c>
      <c r="R22" s="27">
        <v>7274.7145576162993</v>
      </c>
      <c r="S22" s="25">
        <v>0.59586343880979697</v>
      </c>
      <c r="V22" s="14" t="s">
        <v>4</v>
      </c>
      <c r="W22" s="27">
        <v>5344.09</v>
      </c>
      <c r="X22" s="27">
        <v>13607.12</v>
      </c>
      <c r="Y22" s="27">
        <v>8263.0300000000007</v>
      </c>
      <c r="Z22" s="25">
        <v>0.60699999999999998</v>
      </c>
      <c r="AC22" s="14" t="s">
        <v>4</v>
      </c>
      <c r="AD22" s="27">
        <v>2723.16</v>
      </c>
      <c r="AE22" s="27">
        <v>5728.38</v>
      </c>
      <c r="AF22" s="27">
        <v>3005.22</v>
      </c>
      <c r="AG22" s="25">
        <v>0.52500000000000002</v>
      </c>
      <c r="AJ22" s="14" t="s">
        <v>4</v>
      </c>
      <c r="AK22" s="27">
        <v>4633.76</v>
      </c>
      <c r="AL22" s="27">
        <v>10227.379999999999</v>
      </c>
      <c r="AM22" s="27">
        <v>5593.62</v>
      </c>
      <c r="AN22" s="25">
        <v>0.55000000000000004</v>
      </c>
      <c r="AQ22" s="14" t="s">
        <v>4</v>
      </c>
      <c r="AR22" s="36">
        <v>1567.2789068441068</v>
      </c>
      <c r="AS22" s="36">
        <v>986.05872493265463</v>
      </c>
      <c r="AT22" s="36">
        <v>581.22018191145219</v>
      </c>
      <c r="AU22" s="35">
        <v>0.37084668170632418</v>
      </c>
      <c r="AX22" s="14" t="s">
        <v>4</v>
      </c>
      <c r="AY22" s="48">
        <v>4540</v>
      </c>
      <c r="AZ22" s="48">
        <v>9304</v>
      </c>
      <c r="BA22" s="48">
        <f>AZ22-AY22</f>
        <v>4764</v>
      </c>
      <c r="BB22" s="35">
        <v>0.51200000000000001</v>
      </c>
    </row>
    <row r="23" spans="1:54" x14ac:dyDescent="0.35">
      <c r="A23" s="14" t="s">
        <v>5</v>
      </c>
      <c r="B23" s="28">
        <v>1500</v>
      </c>
      <c r="C23" s="14">
        <v>3000</v>
      </c>
      <c r="D23" s="29">
        <v>1500</v>
      </c>
      <c r="E23" s="25">
        <v>0.5</v>
      </c>
      <c r="F23" s="25"/>
      <c r="G23" s="25"/>
      <c r="H23" s="14" t="s">
        <v>5</v>
      </c>
      <c r="I23" s="14">
        <v>1500</v>
      </c>
      <c r="J23" s="14">
        <v>2000</v>
      </c>
      <c r="K23" s="14">
        <v>500</v>
      </c>
      <c r="L23" s="25">
        <v>0.25</v>
      </c>
      <c r="O23" s="14" t="s">
        <v>5</v>
      </c>
      <c r="P23" s="28">
        <v>1250</v>
      </c>
      <c r="Q23" s="14">
        <v>2000</v>
      </c>
      <c r="R23" s="29">
        <v>750</v>
      </c>
      <c r="S23" s="25">
        <v>0.375</v>
      </c>
      <c r="V23" s="14" t="s">
        <v>5</v>
      </c>
      <c r="W23" s="28">
        <v>1500</v>
      </c>
      <c r="X23" s="14">
        <v>2000</v>
      </c>
      <c r="Y23" s="29">
        <v>500</v>
      </c>
      <c r="Z23" s="25">
        <v>0.25</v>
      </c>
      <c r="AC23" s="14" t="s">
        <v>5</v>
      </c>
      <c r="AD23" s="28">
        <v>1000</v>
      </c>
      <c r="AE23" s="14">
        <v>1500</v>
      </c>
      <c r="AF23" s="29">
        <v>500</v>
      </c>
      <c r="AG23" s="25">
        <v>0.33300000000000002</v>
      </c>
      <c r="AJ23" s="14" t="s">
        <v>5</v>
      </c>
      <c r="AK23" s="28">
        <v>1400</v>
      </c>
      <c r="AL23" s="14">
        <v>1500</v>
      </c>
      <c r="AM23" s="29">
        <v>100</v>
      </c>
      <c r="AN23" s="25">
        <v>6.6699999999999995E-2</v>
      </c>
      <c r="AQ23" s="14" t="s">
        <v>5</v>
      </c>
      <c r="AR23" s="38">
        <v>750</v>
      </c>
      <c r="AS23" s="38">
        <v>750</v>
      </c>
      <c r="AT23" s="38">
        <v>0</v>
      </c>
      <c r="AU23" s="40">
        <v>0</v>
      </c>
      <c r="AX23" s="14" t="s">
        <v>5</v>
      </c>
      <c r="AY23" s="48">
        <v>1500</v>
      </c>
      <c r="AZ23" s="48">
        <v>1600</v>
      </c>
      <c r="BA23" s="48">
        <f>AZ23-AY23</f>
        <v>100</v>
      </c>
      <c r="BB23" s="49">
        <v>6.3E-2</v>
      </c>
    </row>
    <row r="24" spans="1:54" x14ac:dyDescent="0.35">
      <c r="A24" s="14"/>
      <c r="B24" s="28"/>
      <c r="C24" s="14"/>
      <c r="D24" s="14"/>
      <c r="E24" s="25"/>
      <c r="F24" s="25"/>
      <c r="G24" s="25"/>
      <c r="H24" s="14"/>
      <c r="I24" s="14"/>
      <c r="J24" s="14"/>
      <c r="K24" s="14"/>
      <c r="L24" s="25"/>
      <c r="O24" s="14"/>
      <c r="P24" s="28"/>
      <c r="Q24" s="14"/>
      <c r="R24" s="14"/>
      <c r="S24" s="25"/>
      <c r="V24" s="14"/>
      <c r="W24" s="28"/>
      <c r="X24" s="14"/>
      <c r="Y24" s="14"/>
      <c r="Z24" s="25"/>
      <c r="AC24" s="14"/>
      <c r="AD24" s="28"/>
      <c r="AE24" s="14"/>
      <c r="AF24" s="14"/>
      <c r="AG24" s="25"/>
      <c r="AJ24" s="14"/>
      <c r="AK24" s="28"/>
      <c r="AL24" s="14"/>
      <c r="AM24" s="14"/>
      <c r="AN24" s="25"/>
      <c r="AQ24" s="14"/>
      <c r="AR24" s="28"/>
      <c r="AS24" s="14"/>
      <c r="AT24" s="14"/>
      <c r="AU24" s="25"/>
      <c r="AX24" s="14"/>
      <c r="AY24" s="28"/>
      <c r="AZ24" s="14"/>
      <c r="BA24" s="14"/>
      <c r="BB24" s="25"/>
    </row>
    <row r="25" spans="1:54" x14ac:dyDescent="0.35">
      <c r="A25" s="17" t="s">
        <v>22</v>
      </c>
      <c r="B25" s="17">
        <v>178</v>
      </c>
      <c r="C25" s="17">
        <v>260</v>
      </c>
      <c r="D25" s="14"/>
      <c r="E25" s="25"/>
      <c r="F25" s="25"/>
      <c r="G25" s="25"/>
      <c r="H25" s="17" t="s">
        <v>22</v>
      </c>
      <c r="I25" s="30">
        <v>206</v>
      </c>
      <c r="J25" s="17">
        <v>291</v>
      </c>
      <c r="K25" s="14"/>
      <c r="L25" s="25"/>
      <c r="N25" s="10"/>
      <c r="O25" s="17" t="s">
        <v>22</v>
      </c>
      <c r="P25" s="17">
        <v>253</v>
      </c>
      <c r="Q25" s="17">
        <v>299</v>
      </c>
      <c r="R25" s="14"/>
      <c r="S25" s="25"/>
      <c r="V25" s="17" t="s">
        <v>22</v>
      </c>
      <c r="W25" s="17">
        <v>225</v>
      </c>
      <c r="X25" s="17">
        <v>267</v>
      </c>
      <c r="Y25" s="14"/>
      <c r="Z25" s="25"/>
      <c r="AC25" s="17" t="s">
        <v>22</v>
      </c>
      <c r="AD25" s="17">
        <v>736</v>
      </c>
      <c r="AE25" s="17">
        <v>790</v>
      </c>
      <c r="AF25" s="14"/>
      <c r="AG25" s="25"/>
      <c r="AJ25" s="17" t="s">
        <v>22</v>
      </c>
      <c r="AK25" s="17">
        <v>256</v>
      </c>
      <c r="AL25" s="17">
        <v>345</v>
      </c>
      <c r="AM25" s="14"/>
      <c r="AN25" s="25"/>
      <c r="AQ25" s="17" t="s">
        <v>22</v>
      </c>
      <c r="AR25" s="41">
        <v>3341</v>
      </c>
      <c r="AS25" s="41">
        <v>3156</v>
      </c>
      <c r="AT25" s="14"/>
      <c r="AU25" s="25"/>
      <c r="AX25" s="17" t="s">
        <v>22</v>
      </c>
      <c r="AY25" s="41">
        <v>292</v>
      </c>
      <c r="AZ25" s="41">
        <v>311</v>
      </c>
      <c r="BA25" s="14"/>
      <c r="BB25" s="25"/>
    </row>
    <row r="26" spans="1:54" x14ac:dyDescent="0.35">
      <c r="A26" s="17" t="s">
        <v>23</v>
      </c>
      <c r="B26" s="17">
        <v>4162</v>
      </c>
      <c r="C26" s="17">
        <v>5473</v>
      </c>
      <c r="D26" s="14"/>
      <c r="E26" s="25"/>
      <c r="F26" s="25"/>
      <c r="G26" s="25"/>
      <c r="H26" s="17" t="s">
        <v>23</v>
      </c>
      <c r="I26" s="30">
        <v>4084</v>
      </c>
      <c r="J26" s="17">
        <v>5367</v>
      </c>
      <c r="K26" s="14"/>
      <c r="L26" s="25"/>
      <c r="O26" s="17" t="s">
        <v>23</v>
      </c>
      <c r="P26" s="17">
        <v>4626</v>
      </c>
      <c r="Q26" s="17">
        <v>5669</v>
      </c>
      <c r="R26" s="14"/>
      <c r="S26" s="25"/>
      <c r="V26" s="17" t="s">
        <v>23</v>
      </c>
      <c r="W26" s="17">
        <v>4607</v>
      </c>
      <c r="X26" s="17">
        <v>5634</v>
      </c>
      <c r="Y26" s="14"/>
      <c r="Z26" s="25"/>
      <c r="AC26" s="17" t="s">
        <v>23</v>
      </c>
      <c r="AD26" s="17">
        <v>4556</v>
      </c>
      <c r="AE26" s="17">
        <v>5411</v>
      </c>
      <c r="AF26" s="14"/>
      <c r="AG26" s="25"/>
      <c r="AJ26" s="17" t="s">
        <v>23</v>
      </c>
      <c r="AK26" s="46">
        <v>4675</v>
      </c>
      <c r="AL26" s="46">
        <v>5425</v>
      </c>
      <c r="AM26" s="14"/>
      <c r="AN26" s="25"/>
      <c r="AQ26" s="17" t="s">
        <v>23</v>
      </c>
      <c r="AR26" s="41">
        <v>4996</v>
      </c>
      <c r="AS26" s="41">
        <v>5662</v>
      </c>
      <c r="AT26" s="14"/>
      <c r="AU26" s="25"/>
      <c r="AX26" s="17" t="s">
        <v>23</v>
      </c>
      <c r="AY26" s="41">
        <v>5363</v>
      </c>
      <c r="AZ26" s="41">
        <v>5716</v>
      </c>
      <c r="BA26" s="14"/>
      <c r="BB26" s="25"/>
    </row>
    <row r="27" spans="1:54" x14ac:dyDescent="0.35">
      <c r="A27" s="17" t="s">
        <v>24</v>
      </c>
      <c r="B27" s="31">
        <v>4.2999999999999997E-2</v>
      </c>
      <c r="C27" s="31">
        <v>4.8000000000000001E-2</v>
      </c>
      <c r="D27" s="14"/>
      <c r="E27" s="25"/>
      <c r="F27" s="25"/>
      <c r="G27" s="25"/>
      <c r="H27" s="17" t="s">
        <v>24</v>
      </c>
      <c r="I27" s="31">
        <v>0.05</v>
      </c>
      <c r="J27" s="31">
        <v>5.3999999999999999E-2</v>
      </c>
      <c r="K27" s="14"/>
      <c r="L27" s="25"/>
      <c r="O27" s="17" t="s">
        <v>24</v>
      </c>
      <c r="P27" s="31">
        <v>5.4690877648076092E-2</v>
      </c>
      <c r="Q27" s="31">
        <v>5.2742988181337096E-2</v>
      </c>
      <c r="R27" s="14"/>
      <c r="S27" s="25"/>
      <c r="V27" s="17" t="s">
        <v>24</v>
      </c>
      <c r="W27" s="31">
        <f>W25/W26</f>
        <v>4.883872368135446E-2</v>
      </c>
      <c r="X27" s="31">
        <f>X25/X26</f>
        <v>4.7390841320553781E-2</v>
      </c>
      <c r="Y27" s="14"/>
      <c r="Z27" s="25"/>
      <c r="AC27" s="17" t="s">
        <v>24</v>
      </c>
      <c r="AD27" s="31">
        <f>AD25/AD26</f>
        <v>0.16154521510096576</v>
      </c>
      <c r="AE27" s="31">
        <f>AE25/AE26</f>
        <v>0.14599889114766218</v>
      </c>
      <c r="AF27" s="14"/>
      <c r="AG27" s="25"/>
      <c r="AJ27" s="17" t="s">
        <v>24</v>
      </c>
      <c r="AK27" s="31">
        <f>AK25/AK26</f>
        <v>5.4759358288770051E-2</v>
      </c>
      <c r="AL27" s="31">
        <f>AL25/AL26</f>
        <v>6.3594470046082943E-2</v>
      </c>
      <c r="AM27" s="14"/>
      <c r="AN27" s="25"/>
      <c r="AQ27" s="17" t="s">
        <v>24</v>
      </c>
      <c r="AR27" s="31">
        <f>AR25/AR26</f>
        <v>0.66873498799039233</v>
      </c>
      <c r="AS27" s="42">
        <f>AS25/AS26</f>
        <v>0.55740021193924405</v>
      </c>
      <c r="AT27" s="14"/>
      <c r="AU27" s="25"/>
      <c r="AX27" s="17" t="s">
        <v>24</v>
      </c>
      <c r="AY27" s="31">
        <f>AY25/AY26</f>
        <v>5.4447137796009695E-2</v>
      </c>
      <c r="AZ27" s="42">
        <f>AZ25/AZ26</f>
        <v>5.4408677396780965E-2</v>
      </c>
      <c r="BA27" s="14"/>
      <c r="BB27" s="25"/>
    </row>
    <row r="28" spans="1:54" x14ac:dyDescent="0.35">
      <c r="B28" s="11"/>
      <c r="C28" s="11"/>
      <c r="E28" s="4"/>
      <c r="F28" s="5"/>
      <c r="G28" s="5"/>
      <c r="I28" s="11"/>
      <c r="J28" s="11"/>
      <c r="L28" s="4"/>
      <c r="P28" s="11"/>
      <c r="Q28" s="11"/>
      <c r="S28" s="4"/>
      <c r="W28" s="11"/>
      <c r="X28" s="11"/>
      <c r="Z28" s="4"/>
      <c r="AD28" s="11"/>
      <c r="AE28" s="11"/>
      <c r="AG28" s="4"/>
      <c r="AK28" s="11"/>
      <c r="AL28" s="11"/>
      <c r="AN28" s="4"/>
      <c r="AR28" s="11"/>
      <c r="AS28" s="11"/>
      <c r="AU28" s="4"/>
      <c r="AY28" s="11"/>
      <c r="AZ28" s="11"/>
      <c r="BB28" s="4"/>
    </row>
    <row r="30" spans="1:54" x14ac:dyDescent="0.35">
      <c r="A30" s="20">
        <v>2017</v>
      </c>
      <c r="B30" s="20"/>
      <c r="C30" s="20"/>
      <c r="D30" s="20"/>
      <c r="E30" s="20"/>
      <c r="F30" s="1"/>
      <c r="G30" s="2"/>
      <c r="H30" s="34">
        <v>2018</v>
      </c>
      <c r="I30" s="34"/>
      <c r="J30" s="34"/>
      <c r="K30" s="34"/>
      <c r="L30" s="34"/>
      <c r="O30" s="34">
        <v>2019</v>
      </c>
      <c r="P30" s="34"/>
      <c r="Q30" s="34"/>
      <c r="R30" s="34"/>
      <c r="S30" s="34"/>
      <c r="V30" s="34">
        <v>2020</v>
      </c>
      <c r="W30" s="34"/>
      <c r="X30" s="34"/>
      <c r="Y30" s="34"/>
      <c r="Z30" s="34"/>
      <c r="AC30" s="34">
        <v>2021</v>
      </c>
      <c r="AD30" s="34"/>
      <c r="AE30" s="34"/>
      <c r="AF30" s="34"/>
      <c r="AG30" s="34"/>
      <c r="AJ30" s="34">
        <v>2022</v>
      </c>
      <c r="AK30" s="34"/>
      <c r="AL30" s="34"/>
      <c r="AM30" s="34"/>
      <c r="AN30" s="34"/>
      <c r="AQ30" s="34">
        <v>2023</v>
      </c>
      <c r="AR30" s="34"/>
      <c r="AS30" s="34"/>
      <c r="AT30" s="34"/>
      <c r="AU30" s="34"/>
      <c r="AX30" s="34">
        <v>2024</v>
      </c>
      <c r="AY30" s="34"/>
      <c r="AZ30" s="34"/>
      <c r="BA30" s="34"/>
      <c r="BB30" s="34"/>
    </row>
    <row r="31" spans="1:54" x14ac:dyDescent="0.35">
      <c r="A31" s="32" t="s">
        <v>25</v>
      </c>
      <c r="B31" s="33"/>
      <c r="C31" s="33"/>
      <c r="D31" s="33"/>
      <c r="E31" s="33"/>
      <c r="F31" s="3"/>
      <c r="G31" s="3"/>
      <c r="H31" s="32" t="s">
        <v>25</v>
      </c>
      <c r="I31" s="33"/>
      <c r="J31" s="33"/>
      <c r="K31" s="33"/>
      <c r="L31" s="33"/>
      <c r="O31" s="32" t="s">
        <v>25</v>
      </c>
      <c r="P31" s="33"/>
      <c r="Q31" s="33"/>
      <c r="R31" s="33"/>
      <c r="S31" s="33"/>
      <c r="V31" s="32" t="s">
        <v>25</v>
      </c>
      <c r="W31" s="33"/>
      <c r="X31" s="33"/>
      <c r="Y31" s="33"/>
      <c r="Z31" s="33"/>
      <c r="AC31" s="32" t="s">
        <v>25</v>
      </c>
      <c r="AD31" s="33"/>
      <c r="AE31" s="33"/>
      <c r="AF31" s="33"/>
      <c r="AG31" s="33"/>
      <c r="AJ31" s="32" t="s">
        <v>25</v>
      </c>
      <c r="AK31" s="33"/>
      <c r="AL31" s="33"/>
      <c r="AM31" s="33"/>
      <c r="AN31" s="33"/>
      <c r="AQ31" s="32" t="s">
        <v>25</v>
      </c>
      <c r="AR31" s="33"/>
      <c r="AS31" s="33"/>
      <c r="AT31" s="33"/>
      <c r="AU31" s="33"/>
      <c r="AX31" s="32" t="s">
        <v>25</v>
      </c>
      <c r="AY31" s="33"/>
      <c r="AZ31" s="33"/>
      <c r="BA31" s="33"/>
      <c r="BB31" s="33"/>
    </row>
    <row r="32" spans="1:54" x14ac:dyDescent="0.35">
      <c r="A32" s="14"/>
      <c r="B32" s="14" t="s">
        <v>0</v>
      </c>
      <c r="C32" s="14" t="s">
        <v>1</v>
      </c>
      <c r="D32" s="14" t="s">
        <v>2</v>
      </c>
      <c r="E32" s="14" t="s">
        <v>3</v>
      </c>
      <c r="H32" s="14"/>
      <c r="I32" s="14" t="s">
        <v>0</v>
      </c>
      <c r="J32" s="14" t="s">
        <v>1</v>
      </c>
      <c r="K32" s="14" t="s">
        <v>2</v>
      </c>
      <c r="L32" s="14" t="s">
        <v>3</v>
      </c>
      <c r="O32" s="14"/>
      <c r="P32" s="14" t="s">
        <v>0</v>
      </c>
      <c r="Q32" s="14" t="s">
        <v>1</v>
      </c>
      <c r="R32" s="14" t="s">
        <v>2</v>
      </c>
      <c r="S32" s="14" t="s">
        <v>3</v>
      </c>
      <c r="V32" s="14"/>
      <c r="W32" s="14" t="s">
        <v>0</v>
      </c>
      <c r="X32" s="14" t="s">
        <v>1</v>
      </c>
      <c r="Y32" s="14" t="s">
        <v>2</v>
      </c>
      <c r="Z32" s="14" t="s">
        <v>3</v>
      </c>
      <c r="AC32" s="14"/>
      <c r="AD32" s="14" t="s">
        <v>0</v>
      </c>
      <c r="AE32" s="14" t="s">
        <v>1</v>
      </c>
      <c r="AF32" s="14" t="s">
        <v>2</v>
      </c>
      <c r="AG32" s="14" t="s">
        <v>3</v>
      </c>
      <c r="AJ32" s="14"/>
      <c r="AK32" s="14" t="s">
        <v>0</v>
      </c>
      <c r="AL32" s="14" t="s">
        <v>1</v>
      </c>
      <c r="AM32" s="14" t="s">
        <v>2</v>
      </c>
      <c r="AN32" s="14" t="s">
        <v>3</v>
      </c>
      <c r="AQ32" s="14"/>
      <c r="AR32" s="14" t="s">
        <v>0</v>
      </c>
      <c r="AS32" s="14" t="s">
        <v>1</v>
      </c>
      <c r="AT32" s="14" t="s">
        <v>2</v>
      </c>
      <c r="AU32" s="14" t="s">
        <v>3</v>
      </c>
      <c r="AX32" s="14"/>
      <c r="AY32" s="14" t="s">
        <v>0</v>
      </c>
      <c r="AZ32" s="14" t="s">
        <v>1</v>
      </c>
      <c r="BA32" s="14" t="s">
        <v>2</v>
      </c>
      <c r="BB32" s="14" t="s">
        <v>3</v>
      </c>
    </row>
    <row r="33" spans="1:54" x14ac:dyDescent="0.35">
      <c r="A33" s="14" t="s">
        <v>4</v>
      </c>
      <c r="B33" s="27">
        <v>2195.2257699346405</v>
      </c>
      <c r="C33" s="27">
        <v>4307.5497722222226</v>
      </c>
      <c r="D33" s="27">
        <v>2112.3240022875821</v>
      </c>
      <c r="E33" s="25">
        <v>0.49037715499172396</v>
      </c>
      <c r="F33" s="5"/>
      <c r="G33" s="5"/>
      <c r="H33" s="14" t="s">
        <v>4</v>
      </c>
      <c r="I33" s="14">
        <v>2089.85</v>
      </c>
      <c r="J33" s="14">
        <v>3360.16</v>
      </c>
      <c r="K33" s="14">
        <v>1270.31</v>
      </c>
      <c r="L33" s="25">
        <v>0.37805044997857246</v>
      </c>
      <c r="O33" s="14" t="s">
        <v>4</v>
      </c>
      <c r="P33" s="27">
        <v>1460.7244594594595</v>
      </c>
      <c r="Q33" s="14">
        <v>1623.85</v>
      </c>
      <c r="R33" s="14">
        <v>163.13</v>
      </c>
      <c r="S33" s="25">
        <v>0.10045488925717422</v>
      </c>
      <c r="U33" s="4"/>
      <c r="V33" s="14" t="s">
        <v>4</v>
      </c>
      <c r="W33" s="27">
        <v>1416.35</v>
      </c>
      <c r="X33" s="14">
        <v>1741.93</v>
      </c>
      <c r="Y33" s="14">
        <v>325.58</v>
      </c>
      <c r="Z33" s="25">
        <v>0.187</v>
      </c>
      <c r="AC33" s="14" t="s">
        <v>4</v>
      </c>
      <c r="AD33" s="27">
        <v>1645.23</v>
      </c>
      <c r="AE33" s="14">
        <v>1765.59</v>
      </c>
      <c r="AF33" s="14">
        <v>120.36</v>
      </c>
      <c r="AG33" s="25">
        <v>6.8000000000000005E-2</v>
      </c>
      <c r="AJ33" s="14" t="s">
        <v>4</v>
      </c>
      <c r="AK33" s="43">
        <v>1384.9368859649121</v>
      </c>
      <c r="AL33" s="43">
        <v>1424.9881889763778</v>
      </c>
      <c r="AM33" s="43">
        <f>AL33-AK33</f>
        <v>40.051303011465734</v>
      </c>
      <c r="AN33" s="44">
        <f>(AL33-AK33)/AL33</f>
        <v>2.8106410510136282E-2</v>
      </c>
      <c r="AQ33" s="14" t="s">
        <v>4</v>
      </c>
      <c r="AR33" s="36">
        <v>702.70714842481323</v>
      </c>
      <c r="AS33" s="36">
        <v>722.46185878092911</v>
      </c>
      <c r="AT33" s="36">
        <v>-19.754710356115879</v>
      </c>
      <c r="AU33" s="37">
        <v>-2.8112294574486673E-2</v>
      </c>
      <c r="AX33" s="14" t="s">
        <v>4</v>
      </c>
      <c r="AY33" s="48">
        <v>1541</v>
      </c>
      <c r="AZ33" s="48">
        <v>1735</v>
      </c>
      <c r="BA33" s="48">
        <f>AZ33-AY33</f>
        <v>194</v>
      </c>
      <c r="BB33" s="35">
        <v>-0.112</v>
      </c>
    </row>
    <row r="34" spans="1:54" x14ac:dyDescent="0.35">
      <c r="A34" s="14" t="s">
        <v>5</v>
      </c>
      <c r="B34" s="14">
        <v>1100</v>
      </c>
      <c r="C34" s="14">
        <v>1500</v>
      </c>
      <c r="D34" s="14">
        <v>400</v>
      </c>
      <c r="E34" s="25">
        <v>0.26666666666666666</v>
      </c>
      <c r="F34" s="5"/>
      <c r="G34" s="5"/>
      <c r="H34" s="14" t="s">
        <v>5</v>
      </c>
      <c r="I34" s="14">
        <v>1050</v>
      </c>
      <c r="J34" s="14">
        <v>1500</v>
      </c>
      <c r="K34" s="14">
        <v>450</v>
      </c>
      <c r="L34" s="25">
        <v>0.3</v>
      </c>
      <c r="O34" s="14" t="s">
        <v>5</v>
      </c>
      <c r="P34" s="14">
        <v>1000</v>
      </c>
      <c r="Q34" s="14">
        <v>1250</v>
      </c>
      <c r="R34" s="14">
        <v>250</v>
      </c>
      <c r="S34" s="25">
        <v>0.2</v>
      </c>
      <c r="V34" s="14" t="s">
        <v>5</v>
      </c>
      <c r="W34" s="14">
        <v>1000</v>
      </c>
      <c r="X34" s="14">
        <v>1200</v>
      </c>
      <c r="Y34" s="14">
        <v>200</v>
      </c>
      <c r="Z34" s="25">
        <v>0.16700000000000001</v>
      </c>
      <c r="AC34" s="14" t="s">
        <v>5</v>
      </c>
      <c r="AD34" s="28">
        <v>1000</v>
      </c>
      <c r="AE34" s="28">
        <v>1000</v>
      </c>
      <c r="AF34" s="14">
        <v>0</v>
      </c>
      <c r="AG34" s="25">
        <v>0</v>
      </c>
      <c r="AJ34" s="14" t="s">
        <v>5</v>
      </c>
      <c r="AK34" s="38">
        <v>1200</v>
      </c>
      <c r="AL34" s="38">
        <v>1000</v>
      </c>
      <c r="AM34" s="36">
        <f>AL34-AK34</f>
        <v>-200</v>
      </c>
      <c r="AN34" s="37">
        <f>(AL34-AK34)/AL34</f>
        <v>-0.2</v>
      </c>
      <c r="AQ34" s="14" t="s">
        <v>5</v>
      </c>
      <c r="AR34" s="38">
        <v>750</v>
      </c>
      <c r="AS34" s="38">
        <v>750</v>
      </c>
      <c r="AT34" s="38">
        <v>0</v>
      </c>
      <c r="AU34" s="40">
        <v>0</v>
      </c>
      <c r="AX34" s="14" t="s">
        <v>5</v>
      </c>
      <c r="AY34" s="48">
        <v>1500</v>
      </c>
      <c r="AZ34" s="48">
        <v>1500</v>
      </c>
      <c r="BA34" s="48">
        <v>0</v>
      </c>
      <c r="BB34" s="40">
        <v>0</v>
      </c>
    </row>
    <row r="35" spans="1:54" x14ac:dyDescent="0.35">
      <c r="A35" s="14"/>
      <c r="B35" s="14"/>
      <c r="C35" s="14"/>
      <c r="D35" s="14"/>
      <c r="E35" s="25"/>
      <c r="F35" s="5"/>
      <c r="G35" s="5"/>
      <c r="H35" s="14"/>
      <c r="I35" s="14"/>
      <c r="J35" s="14"/>
      <c r="K35" s="14"/>
      <c r="L35" s="25"/>
      <c r="O35" s="14"/>
      <c r="P35" s="14"/>
      <c r="Q35" s="14"/>
      <c r="R35" s="14"/>
      <c r="S35" s="25"/>
      <c r="V35" s="14"/>
      <c r="W35" s="14"/>
      <c r="X35" s="14"/>
      <c r="Y35" s="14"/>
      <c r="Z35" s="25"/>
      <c r="AC35" s="14"/>
      <c r="AD35" s="14"/>
      <c r="AE35" s="14"/>
      <c r="AF35" s="14"/>
      <c r="AG35" s="25"/>
      <c r="AJ35" s="14"/>
      <c r="AK35" s="14"/>
      <c r="AL35" s="14"/>
      <c r="AM35" s="14"/>
      <c r="AN35" s="25"/>
      <c r="AQ35" s="14"/>
      <c r="AR35" s="14"/>
      <c r="AS35" s="14"/>
      <c r="AT35" s="14"/>
      <c r="AU35" s="25"/>
      <c r="AX35" s="14"/>
      <c r="AY35" s="14"/>
      <c r="AZ35" s="14"/>
      <c r="BA35" s="14"/>
      <c r="BB35" s="25"/>
    </row>
    <row r="36" spans="1:54" x14ac:dyDescent="0.35">
      <c r="A36" s="17" t="s">
        <v>22</v>
      </c>
      <c r="B36" s="17">
        <v>153</v>
      </c>
      <c r="C36" s="17">
        <v>164</v>
      </c>
      <c r="D36" s="14"/>
      <c r="E36" s="25"/>
      <c r="F36" s="5"/>
      <c r="G36" s="5"/>
      <c r="H36" s="17" t="s">
        <v>22</v>
      </c>
      <c r="I36" s="17">
        <v>178</v>
      </c>
      <c r="J36" s="17">
        <v>195</v>
      </c>
      <c r="K36" s="14"/>
      <c r="L36" s="25"/>
      <c r="O36" s="17" t="s">
        <v>22</v>
      </c>
      <c r="P36" s="17">
        <v>222</v>
      </c>
      <c r="Q36" s="17">
        <v>207</v>
      </c>
      <c r="R36" s="14"/>
      <c r="S36" s="25"/>
      <c r="V36" s="17" t="s">
        <v>22</v>
      </c>
      <c r="W36" s="17">
        <v>195</v>
      </c>
      <c r="X36" s="17">
        <v>175</v>
      </c>
      <c r="Y36" s="14"/>
      <c r="Z36" s="25"/>
      <c r="AC36" s="17" t="s">
        <v>22</v>
      </c>
      <c r="AD36" s="17">
        <v>708</v>
      </c>
      <c r="AE36" s="17">
        <v>700</v>
      </c>
      <c r="AF36" s="14"/>
      <c r="AG36" s="25"/>
      <c r="AJ36" s="17" t="s">
        <v>22</v>
      </c>
      <c r="AK36" s="45">
        <v>228</v>
      </c>
      <c r="AL36" s="45">
        <v>254</v>
      </c>
      <c r="AM36" s="14"/>
      <c r="AN36" s="25"/>
      <c r="AQ36" s="17" t="s">
        <v>22</v>
      </c>
      <c r="AR36" s="41">
        <v>3314</v>
      </c>
      <c r="AS36" s="41">
        <v>3079</v>
      </c>
      <c r="AT36" s="14"/>
      <c r="AU36" s="25"/>
      <c r="AX36" s="17" t="s">
        <v>22</v>
      </c>
      <c r="AY36" s="41">
        <v>265</v>
      </c>
      <c r="AZ36" s="41">
        <v>238</v>
      </c>
      <c r="BA36" s="14"/>
      <c r="BB36" s="25"/>
    </row>
    <row r="37" spans="1:54" x14ac:dyDescent="0.35">
      <c r="A37" s="17" t="s">
        <v>23</v>
      </c>
      <c r="B37" s="17">
        <v>4162</v>
      </c>
      <c r="C37" s="17">
        <v>5473</v>
      </c>
      <c r="D37" s="14"/>
      <c r="E37" s="14"/>
      <c r="H37" s="17" t="s">
        <v>23</v>
      </c>
      <c r="I37" s="17">
        <v>4084</v>
      </c>
      <c r="J37" s="17">
        <v>5367</v>
      </c>
      <c r="K37" s="14"/>
      <c r="L37" s="14"/>
      <c r="O37" s="17" t="s">
        <v>23</v>
      </c>
      <c r="P37" s="17">
        <v>4626</v>
      </c>
      <c r="Q37" s="17">
        <v>5669</v>
      </c>
      <c r="R37" s="14"/>
      <c r="S37" s="14"/>
      <c r="V37" s="17" t="s">
        <v>23</v>
      </c>
      <c r="W37" s="17">
        <v>4607</v>
      </c>
      <c r="X37" s="17">
        <v>5634</v>
      </c>
      <c r="Y37" s="14"/>
      <c r="Z37" s="14"/>
      <c r="AC37" s="17" t="s">
        <v>23</v>
      </c>
      <c r="AD37" s="17">
        <v>4556</v>
      </c>
      <c r="AE37" s="17">
        <v>5411</v>
      </c>
      <c r="AF37" s="14"/>
      <c r="AG37" s="14"/>
      <c r="AJ37" s="17" t="s">
        <v>23</v>
      </c>
      <c r="AK37" s="45">
        <v>4675</v>
      </c>
      <c r="AL37" s="45">
        <v>5425</v>
      </c>
      <c r="AM37" s="14"/>
      <c r="AN37" s="14"/>
      <c r="AQ37" s="17" t="s">
        <v>23</v>
      </c>
      <c r="AR37" s="41">
        <v>4996</v>
      </c>
      <c r="AS37" s="41">
        <v>5662</v>
      </c>
      <c r="AT37" s="14"/>
      <c r="AU37" s="14"/>
      <c r="AX37" s="17" t="s">
        <v>23</v>
      </c>
      <c r="AY37" s="41">
        <v>5363</v>
      </c>
      <c r="AZ37" s="41">
        <v>5716</v>
      </c>
      <c r="BA37" s="14"/>
      <c r="BB37" s="14"/>
    </row>
    <row r="38" spans="1:54" x14ac:dyDescent="0.35">
      <c r="A38" s="17" t="s">
        <v>24</v>
      </c>
      <c r="B38" s="31">
        <v>3.6999999999999998E-2</v>
      </c>
      <c r="C38" s="31">
        <v>0.03</v>
      </c>
      <c r="D38" s="14"/>
      <c r="E38" s="14"/>
      <c r="H38" s="17" t="s">
        <v>24</v>
      </c>
      <c r="I38" s="31">
        <v>4.3999999999999997E-2</v>
      </c>
      <c r="J38" s="31">
        <v>3.5999999999999997E-2</v>
      </c>
      <c r="K38" s="14"/>
      <c r="L38" s="14"/>
      <c r="O38" s="17" t="s">
        <v>24</v>
      </c>
      <c r="P38" s="31">
        <v>4.7989623865110249E-2</v>
      </c>
      <c r="Q38" s="31">
        <v>3.6514376433233374E-2</v>
      </c>
      <c r="R38" s="14"/>
      <c r="S38" s="14"/>
      <c r="V38" s="17" t="s">
        <v>24</v>
      </c>
      <c r="W38" s="31">
        <f>W36/W37</f>
        <v>4.2326893857173864E-2</v>
      </c>
      <c r="X38" s="31">
        <f>X36/X37</f>
        <v>3.1061412850550231E-2</v>
      </c>
      <c r="Y38" s="14"/>
      <c r="Z38" s="14"/>
      <c r="AC38" s="17" t="s">
        <v>24</v>
      </c>
      <c r="AD38" s="31">
        <f>AD36/AD37</f>
        <v>0.15539947322212466</v>
      </c>
      <c r="AE38" s="31">
        <f>AE36/AE37</f>
        <v>0.12936610608020699</v>
      </c>
      <c r="AF38" s="14"/>
      <c r="AG38" s="14"/>
      <c r="AJ38" s="17" t="s">
        <v>24</v>
      </c>
      <c r="AK38" s="31">
        <f>AK36/AK37</f>
        <v>4.8770053475935826E-2</v>
      </c>
      <c r="AL38" s="31">
        <f>AL36/AL37</f>
        <v>4.6820276497695851E-2</v>
      </c>
      <c r="AM38" s="14"/>
      <c r="AN38" s="14"/>
      <c r="AQ38" s="17" t="s">
        <v>24</v>
      </c>
      <c r="AR38" s="31">
        <f>AR36/AR37</f>
        <v>0.66333066453162526</v>
      </c>
      <c r="AS38" s="31">
        <f>AS36/AS37</f>
        <v>0.54380077711056163</v>
      </c>
      <c r="AT38" s="14"/>
      <c r="AU38" s="14"/>
      <c r="AX38" s="17" t="s">
        <v>24</v>
      </c>
      <c r="AY38" s="31">
        <f>AY36/AY37</f>
        <v>4.9412642177885512E-2</v>
      </c>
      <c r="AZ38" s="31">
        <f>AZ36/AZ37</f>
        <v>4.163750874737579E-2</v>
      </c>
      <c r="BA38" s="14"/>
      <c r="BB38" s="14"/>
    </row>
    <row r="41" spans="1:54" x14ac:dyDescent="0.35">
      <c r="A41" s="20">
        <v>2017</v>
      </c>
      <c r="B41" s="20"/>
      <c r="C41" s="20"/>
      <c r="D41" s="20"/>
      <c r="E41" s="20"/>
      <c r="F41" s="1"/>
      <c r="G41" s="2"/>
      <c r="H41" s="34">
        <v>2018</v>
      </c>
      <c r="I41" s="34"/>
      <c r="J41" s="34"/>
      <c r="K41" s="34"/>
      <c r="L41" s="34"/>
      <c r="O41" s="34">
        <v>2019</v>
      </c>
      <c r="P41" s="34"/>
      <c r="Q41" s="34"/>
      <c r="R41" s="34"/>
      <c r="S41" s="34"/>
      <c r="V41" s="34">
        <v>2020</v>
      </c>
      <c r="W41" s="34"/>
      <c r="X41" s="34"/>
      <c r="Y41" s="34"/>
      <c r="Z41" s="34"/>
      <c r="AC41" s="34">
        <v>2021</v>
      </c>
      <c r="AD41" s="34"/>
      <c r="AE41" s="34"/>
      <c r="AF41" s="34"/>
      <c r="AG41" s="34"/>
      <c r="AJ41" s="34">
        <v>2022</v>
      </c>
      <c r="AK41" s="34"/>
      <c r="AL41" s="34"/>
      <c r="AM41" s="34"/>
      <c r="AN41" s="34"/>
      <c r="AQ41" s="34">
        <v>2023</v>
      </c>
      <c r="AR41" s="34"/>
      <c r="AS41" s="34"/>
      <c r="AT41" s="34"/>
      <c r="AU41" s="34"/>
      <c r="AX41" s="34">
        <v>2024</v>
      </c>
      <c r="AY41" s="34"/>
      <c r="AZ41" s="34"/>
      <c r="BA41" s="34"/>
      <c r="BB41" s="34"/>
    </row>
    <row r="42" spans="1:54" x14ac:dyDescent="0.35">
      <c r="A42" s="23" t="s">
        <v>26</v>
      </c>
      <c r="B42" s="24"/>
      <c r="C42" s="24"/>
      <c r="D42" s="24"/>
      <c r="E42" s="24"/>
      <c r="H42" s="23" t="s">
        <v>27</v>
      </c>
      <c r="I42" s="24"/>
      <c r="J42" s="24"/>
      <c r="K42" s="24"/>
      <c r="L42" s="24"/>
      <c r="O42" s="23" t="s">
        <v>27</v>
      </c>
      <c r="P42" s="24"/>
      <c r="Q42" s="24"/>
      <c r="R42" s="24"/>
      <c r="S42" s="24"/>
      <c r="V42" s="23" t="s">
        <v>27</v>
      </c>
      <c r="W42" s="24"/>
      <c r="X42" s="24"/>
      <c r="Y42" s="24"/>
      <c r="Z42" s="24"/>
      <c r="AC42" s="23" t="s">
        <v>27</v>
      </c>
      <c r="AD42" s="24"/>
      <c r="AE42" s="24"/>
      <c r="AF42" s="24"/>
      <c r="AG42" s="24"/>
      <c r="AJ42" s="23" t="s">
        <v>27</v>
      </c>
      <c r="AK42" s="24"/>
      <c r="AL42" s="24"/>
      <c r="AM42" s="24"/>
      <c r="AN42" s="24"/>
      <c r="AQ42" s="23" t="s">
        <v>27</v>
      </c>
      <c r="AR42" s="24"/>
      <c r="AS42" s="24"/>
      <c r="AT42" s="24"/>
      <c r="AU42" s="24"/>
      <c r="AX42" s="23" t="s">
        <v>27</v>
      </c>
      <c r="AY42" s="24"/>
      <c r="AZ42" s="24"/>
      <c r="BA42" s="24"/>
      <c r="BB42" s="24"/>
    </row>
    <row r="43" spans="1:54" x14ac:dyDescent="0.35">
      <c r="A43" s="14"/>
      <c r="B43" s="14" t="s">
        <v>0</v>
      </c>
      <c r="C43" s="14" t="s">
        <v>1</v>
      </c>
      <c r="D43" s="14" t="s">
        <v>2</v>
      </c>
      <c r="E43" s="14" t="s">
        <v>3</v>
      </c>
      <c r="H43" s="14"/>
      <c r="I43" s="14" t="s">
        <v>0</v>
      </c>
      <c r="J43" s="14" t="s">
        <v>1</v>
      </c>
      <c r="K43" s="14" t="s">
        <v>2</v>
      </c>
      <c r="L43" s="14" t="s">
        <v>3</v>
      </c>
      <c r="O43" s="14"/>
      <c r="P43" s="14" t="s">
        <v>0</v>
      </c>
      <c r="Q43" s="14" t="s">
        <v>1</v>
      </c>
      <c r="R43" s="14" t="s">
        <v>2</v>
      </c>
      <c r="S43" s="14" t="s">
        <v>3</v>
      </c>
      <c r="V43" s="14"/>
      <c r="W43" s="14" t="s">
        <v>0</v>
      </c>
      <c r="X43" s="14" t="s">
        <v>1</v>
      </c>
      <c r="Y43" s="14" t="s">
        <v>2</v>
      </c>
      <c r="Z43" s="14" t="s">
        <v>3</v>
      </c>
      <c r="AC43" s="14"/>
      <c r="AD43" s="14" t="s">
        <v>0</v>
      </c>
      <c r="AE43" s="14" t="s">
        <v>1</v>
      </c>
      <c r="AF43" s="14" t="s">
        <v>2</v>
      </c>
      <c r="AG43" s="14" t="s">
        <v>3</v>
      </c>
      <c r="AJ43" s="14"/>
      <c r="AK43" s="14" t="s">
        <v>0</v>
      </c>
      <c r="AL43" s="14" t="s">
        <v>1</v>
      </c>
      <c r="AM43" s="14" t="s">
        <v>2</v>
      </c>
      <c r="AN43" s="14" t="s">
        <v>3</v>
      </c>
      <c r="AQ43" s="14"/>
      <c r="AR43" s="14" t="s">
        <v>0</v>
      </c>
      <c r="AS43" s="14" t="s">
        <v>1</v>
      </c>
      <c r="AT43" s="14" t="s">
        <v>2</v>
      </c>
      <c r="AU43" s="14" t="s">
        <v>3</v>
      </c>
      <c r="AX43" s="14"/>
      <c r="AY43" s="14" t="s">
        <v>0</v>
      </c>
      <c r="AZ43" s="14" t="s">
        <v>1</v>
      </c>
      <c r="BA43" s="14" t="s">
        <v>2</v>
      </c>
      <c r="BB43" s="14" t="s">
        <v>3</v>
      </c>
    </row>
    <row r="44" spans="1:54" x14ac:dyDescent="0.35">
      <c r="A44" s="14" t="s">
        <v>4</v>
      </c>
      <c r="B44" s="27">
        <v>32567.9</v>
      </c>
      <c r="C44" s="27">
        <v>36329.5</v>
      </c>
      <c r="D44" s="27">
        <v>3761.5999999999985</v>
      </c>
      <c r="E44" s="25">
        <v>0.10354119930084363</v>
      </c>
      <c r="F44" s="5"/>
      <c r="G44" s="5"/>
      <c r="H44" s="14" t="s">
        <v>4</v>
      </c>
      <c r="I44" s="27">
        <v>29564.57</v>
      </c>
      <c r="J44" s="27">
        <v>33686.28</v>
      </c>
      <c r="K44" s="14">
        <v>4121.7099999999991</v>
      </c>
      <c r="L44" s="25">
        <v>0.12235574839370804</v>
      </c>
      <c r="O44" s="14" t="s">
        <v>4</v>
      </c>
      <c r="P44" s="27">
        <v>29806.969032258101</v>
      </c>
      <c r="Q44" s="27">
        <v>36024.598586956497</v>
      </c>
      <c r="R44" s="14">
        <v>6217.6295546983965</v>
      </c>
      <c r="S44" s="25">
        <v>0.17259399961640728</v>
      </c>
      <c r="V44" s="14" t="s">
        <v>4</v>
      </c>
      <c r="W44" s="27">
        <v>30874.34</v>
      </c>
      <c r="X44" s="27">
        <v>35787.769999999997</v>
      </c>
      <c r="Y44" s="27">
        <v>4913.43</v>
      </c>
      <c r="Z44" s="25">
        <v>0.13700000000000001</v>
      </c>
      <c r="AC44" s="14" t="s">
        <v>4</v>
      </c>
      <c r="AD44" s="27">
        <v>29979.4</v>
      </c>
      <c r="AE44" s="27">
        <v>35371.11</v>
      </c>
      <c r="AF44" s="27">
        <f>AE44-AD44</f>
        <v>5391.7099999999991</v>
      </c>
      <c r="AG44" s="25">
        <v>0.152</v>
      </c>
      <c r="AJ44" s="14" t="s">
        <v>4</v>
      </c>
      <c r="AK44" s="36">
        <v>31088.474285714296</v>
      </c>
      <c r="AL44" s="36">
        <v>34796.704395604407</v>
      </c>
      <c r="AM44" s="36">
        <f>AL44-AK44</f>
        <v>3708.2301098901116</v>
      </c>
      <c r="AN44" s="37">
        <f>(AL44-AK44)/AL44</f>
        <v>0.10656842865724213</v>
      </c>
      <c r="AQ44" s="14" t="s">
        <v>4</v>
      </c>
      <c r="AR44" s="47">
        <v>33127.344285714287</v>
      </c>
      <c r="AS44" s="47">
        <v>30006.120000000003</v>
      </c>
      <c r="AT44" s="47">
        <v>3121.2242857142846</v>
      </c>
      <c r="AU44" s="37">
        <v>9.4218970853642198E-2</v>
      </c>
      <c r="AX44" s="14" t="s">
        <v>4</v>
      </c>
      <c r="AY44" s="47">
        <v>35272</v>
      </c>
      <c r="AZ44" s="47">
        <v>33978</v>
      </c>
      <c r="BA44" s="47">
        <f>AY44-AZ44</f>
        <v>1294</v>
      </c>
      <c r="BB44" s="35">
        <v>-3.7999999999999999E-2</v>
      </c>
    </row>
    <row r="45" spans="1:54" x14ac:dyDescent="0.35">
      <c r="A45" s="14" t="s">
        <v>5</v>
      </c>
      <c r="B45" s="28">
        <v>35832</v>
      </c>
      <c r="C45" s="14">
        <v>35832</v>
      </c>
      <c r="D45" s="29">
        <v>0</v>
      </c>
      <c r="E45" s="25">
        <v>0</v>
      </c>
      <c r="F45" s="5"/>
      <c r="G45" s="5"/>
      <c r="H45" s="14" t="s">
        <v>5</v>
      </c>
      <c r="I45" s="27">
        <v>33175.72</v>
      </c>
      <c r="J45" s="27">
        <v>33175.86</v>
      </c>
      <c r="K45" s="14">
        <v>0.13999999999941792</v>
      </c>
      <c r="L45" s="25">
        <v>4.2199358207871002E-6</v>
      </c>
      <c r="O45" s="14" t="s">
        <v>5</v>
      </c>
      <c r="P45" s="14">
        <v>36192</v>
      </c>
      <c r="Q45" s="14">
        <v>36192</v>
      </c>
      <c r="R45" s="14">
        <v>0</v>
      </c>
      <c r="S45" s="25">
        <v>0</v>
      </c>
      <c r="V45" s="14" t="s">
        <v>5</v>
      </c>
      <c r="W45" s="14">
        <v>36192</v>
      </c>
      <c r="X45" s="14">
        <v>36192</v>
      </c>
      <c r="Y45" s="14">
        <v>0</v>
      </c>
      <c r="Z45" s="25">
        <v>0</v>
      </c>
      <c r="AC45" s="14" t="s">
        <v>5</v>
      </c>
      <c r="AD45" s="14">
        <v>32572.799999999999</v>
      </c>
      <c r="AE45" s="14">
        <v>36192</v>
      </c>
      <c r="AF45" s="27">
        <f>AE45-AD45</f>
        <v>3619.2000000000007</v>
      </c>
      <c r="AG45" s="25">
        <v>0.1</v>
      </c>
      <c r="AJ45" s="14" t="s">
        <v>5</v>
      </c>
      <c r="AK45" s="36">
        <v>34936.955000000002</v>
      </c>
      <c r="AL45" s="36">
        <v>36192</v>
      </c>
      <c r="AM45" s="36">
        <f>AL45-AK45</f>
        <v>1255.0449999999983</v>
      </c>
      <c r="AN45" s="37">
        <f>(AL45-AK45)/AL45</f>
        <v>3.4677414898320019E-2</v>
      </c>
      <c r="AQ45" s="14" t="s">
        <v>5</v>
      </c>
      <c r="AR45" s="39">
        <v>36192</v>
      </c>
      <c r="AS45" s="39">
        <v>36192</v>
      </c>
      <c r="AT45" s="39">
        <v>0</v>
      </c>
      <c r="AU45" s="39">
        <v>0</v>
      </c>
      <c r="AX45" s="14" t="s">
        <v>5</v>
      </c>
      <c r="AY45" s="39">
        <v>36192</v>
      </c>
      <c r="AZ45" s="39">
        <v>36192</v>
      </c>
      <c r="BA45" s="47">
        <f>AY45-AZ45</f>
        <v>0</v>
      </c>
      <c r="BB45" s="39">
        <v>0</v>
      </c>
    </row>
    <row r="46" spans="1:54" x14ac:dyDescent="0.35">
      <c r="A46" s="14"/>
      <c r="B46" s="14"/>
      <c r="C46" s="14"/>
      <c r="D46" s="14"/>
      <c r="E46" s="25"/>
      <c r="F46" s="5"/>
      <c r="G46" s="5"/>
      <c r="H46" s="14"/>
      <c r="I46" s="14"/>
      <c r="J46" s="14"/>
      <c r="K46" s="14"/>
      <c r="L46" s="25"/>
      <c r="O46" s="14"/>
      <c r="P46" s="14"/>
      <c r="Q46" s="14"/>
      <c r="R46" s="14"/>
      <c r="S46" s="25"/>
      <c r="V46" s="14"/>
      <c r="W46" s="14"/>
      <c r="X46" s="14"/>
      <c r="Y46" s="14"/>
      <c r="Z46" s="25"/>
      <c r="AC46" s="14"/>
      <c r="AD46" s="14"/>
      <c r="AE46" s="14"/>
      <c r="AF46" s="14"/>
      <c r="AG46" s="25"/>
      <c r="AJ46" s="14"/>
      <c r="AK46" s="14"/>
      <c r="AL46" s="14"/>
      <c r="AM46" s="14"/>
      <c r="AN46" s="25"/>
      <c r="AQ46" s="14"/>
      <c r="AR46" s="14"/>
      <c r="AS46" s="14"/>
      <c r="AT46" s="14"/>
      <c r="AU46" s="25"/>
      <c r="AX46" s="14"/>
      <c r="AY46" s="14"/>
      <c r="AZ46" s="14"/>
      <c r="BA46" s="14"/>
      <c r="BB46" s="25"/>
    </row>
    <row r="47" spans="1:54" x14ac:dyDescent="0.35">
      <c r="A47" s="17" t="s">
        <v>22</v>
      </c>
      <c r="B47" s="17">
        <v>25</v>
      </c>
      <c r="C47" s="17">
        <v>97</v>
      </c>
      <c r="D47" s="14"/>
      <c r="E47" s="25"/>
      <c r="F47" s="5"/>
      <c r="G47" s="5"/>
      <c r="H47" s="17" t="s">
        <v>22</v>
      </c>
      <c r="I47" s="17">
        <v>28</v>
      </c>
      <c r="J47" s="17">
        <v>97</v>
      </c>
      <c r="K47" s="14"/>
      <c r="L47" s="25"/>
      <c r="O47" s="17" t="s">
        <v>22</v>
      </c>
      <c r="P47" s="17">
        <v>31</v>
      </c>
      <c r="Q47" s="17">
        <v>92</v>
      </c>
      <c r="R47" s="14"/>
      <c r="S47" s="25"/>
      <c r="V47" s="17" t="s">
        <v>22</v>
      </c>
      <c r="W47" s="17">
        <v>30</v>
      </c>
      <c r="X47" s="17">
        <v>93</v>
      </c>
      <c r="Y47" s="14"/>
      <c r="Z47" s="25"/>
      <c r="AC47" s="17" t="s">
        <v>22</v>
      </c>
      <c r="AD47" s="17">
        <v>28</v>
      </c>
      <c r="AE47" s="17">
        <v>93</v>
      </c>
      <c r="AF47" s="14"/>
      <c r="AG47" s="25"/>
      <c r="AJ47" s="17" t="s">
        <v>22</v>
      </c>
      <c r="AK47" s="45">
        <v>28</v>
      </c>
      <c r="AL47" s="45">
        <v>91</v>
      </c>
      <c r="AM47" s="14"/>
      <c r="AN47" s="25"/>
      <c r="AQ47" s="17" t="s">
        <v>22</v>
      </c>
      <c r="AR47" s="41">
        <v>30</v>
      </c>
      <c r="AS47" s="41">
        <v>84</v>
      </c>
      <c r="AT47" s="14"/>
      <c r="AU47" s="25"/>
      <c r="AX47" s="17" t="s">
        <v>22</v>
      </c>
      <c r="AY47" s="41">
        <v>26</v>
      </c>
      <c r="AZ47" s="41">
        <v>73</v>
      </c>
      <c r="BA47" s="14"/>
      <c r="BB47" s="25"/>
    </row>
    <row r="48" spans="1:54" x14ac:dyDescent="0.35">
      <c r="A48" s="17" t="s">
        <v>28</v>
      </c>
      <c r="B48" s="17">
        <v>179</v>
      </c>
      <c r="C48" s="17">
        <v>329</v>
      </c>
      <c r="D48" s="14"/>
      <c r="E48" s="25"/>
      <c r="F48" s="5"/>
      <c r="G48" s="5"/>
      <c r="H48" s="17" t="s">
        <v>29</v>
      </c>
      <c r="I48" s="17">
        <v>172</v>
      </c>
      <c r="J48" s="17">
        <v>314</v>
      </c>
      <c r="K48" s="14"/>
      <c r="L48" s="25"/>
      <c r="O48" s="17" t="s">
        <v>29</v>
      </c>
      <c r="P48" s="17">
        <v>190</v>
      </c>
      <c r="Q48" s="17">
        <v>301</v>
      </c>
      <c r="S48" s="25"/>
      <c r="V48" s="17" t="s">
        <v>29</v>
      </c>
      <c r="W48" s="17">
        <v>185</v>
      </c>
      <c r="X48" s="17">
        <v>315</v>
      </c>
      <c r="Z48" s="25"/>
      <c r="AC48" s="17" t="s">
        <v>29</v>
      </c>
      <c r="AD48" s="17">
        <v>192</v>
      </c>
      <c r="AE48" s="17">
        <v>306</v>
      </c>
      <c r="AG48" s="25"/>
      <c r="AJ48" s="17" t="s">
        <v>29</v>
      </c>
      <c r="AK48" s="45">
        <v>191</v>
      </c>
      <c r="AL48" s="45">
        <v>302</v>
      </c>
      <c r="AN48" s="25"/>
      <c r="AQ48" s="17" t="s">
        <v>29</v>
      </c>
      <c r="AR48" s="41">
        <v>175</v>
      </c>
      <c r="AS48" s="41">
        <v>295</v>
      </c>
      <c r="AU48" s="25"/>
      <c r="AX48" s="17" t="s">
        <v>29</v>
      </c>
      <c r="AY48" s="41">
        <v>185</v>
      </c>
      <c r="AZ48" s="41">
        <v>268</v>
      </c>
      <c r="BB48" s="25"/>
    </row>
    <row r="49" spans="1:54" x14ac:dyDescent="0.35">
      <c r="A49" s="17" t="s">
        <v>30</v>
      </c>
      <c r="B49" s="31">
        <v>0.14000000000000001</v>
      </c>
      <c r="C49" s="31">
        <v>0.29499999999999998</v>
      </c>
      <c r="D49" s="14"/>
      <c r="E49" s="25"/>
      <c r="F49" s="5"/>
      <c r="G49" s="5"/>
      <c r="H49" s="17" t="s">
        <v>30</v>
      </c>
      <c r="I49" s="31">
        <v>0.16300000000000001</v>
      </c>
      <c r="J49" s="31">
        <v>0.309</v>
      </c>
      <c r="K49" s="14"/>
      <c r="L49" s="25"/>
      <c r="O49" s="17" t="s">
        <v>30</v>
      </c>
      <c r="P49" s="31">
        <v>0.16315789473684211</v>
      </c>
      <c r="Q49" s="31">
        <v>0.30564784053156147</v>
      </c>
      <c r="R49" s="14"/>
      <c r="S49" s="25"/>
      <c r="V49" s="17" t="s">
        <v>30</v>
      </c>
      <c r="W49" s="31">
        <f>W47/W48</f>
        <v>0.16216216216216217</v>
      </c>
      <c r="X49" s="31">
        <f>X47/X48</f>
        <v>0.29523809523809524</v>
      </c>
      <c r="Y49" s="14"/>
      <c r="Z49" s="25"/>
      <c r="AC49" s="17" t="s">
        <v>30</v>
      </c>
      <c r="AD49" s="31">
        <f>AD47/AD48</f>
        <v>0.14583333333333334</v>
      </c>
      <c r="AE49" s="31">
        <f>AE47/AE48</f>
        <v>0.30392156862745096</v>
      </c>
      <c r="AF49" s="14"/>
      <c r="AG49" s="25"/>
      <c r="AJ49" s="17" t="s">
        <v>30</v>
      </c>
      <c r="AK49" s="31">
        <f>AK47/AK48</f>
        <v>0.14659685863874344</v>
      </c>
      <c r="AL49" s="31">
        <f>AL47/AL48</f>
        <v>0.30132450331125826</v>
      </c>
      <c r="AM49" s="14"/>
      <c r="AN49" s="25"/>
      <c r="AQ49" s="17" t="s">
        <v>30</v>
      </c>
      <c r="AR49" s="31">
        <f>AR47/AR48</f>
        <v>0.17142857142857143</v>
      </c>
      <c r="AS49" s="31">
        <f>AS47/AS48</f>
        <v>0.28474576271186441</v>
      </c>
      <c r="AT49" s="14"/>
      <c r="AU49" s="25"/>
      <c r="AX49" s="17" t="s">
        <v>30</v>
      </c>
      <c r="AY49" s="31">
        <f>AY47/AY48</f>
        <v>0.14054054054054055</v>
      </c>
      <c r="AZ49" s="31">
        <f>AZ47/AZ48</f>
        <v>0.27238805970149255</v>
      </c>
      <c r="BA49" s="14"/>
      <c r="BB49" s="25"/>
    </row>
  </sheetData>
  <mergeCells count="32">
    <mergeCell ref="V2:AA2"/>
    <mergeCell ref="W3:Y3"/>
    <mergeCell ref="H19:L19"/>
    <mergeCell ref="H12:L12"/>
    <mergeCell ref="O12:S12"/>
    <mergeCell ref="Z3:AA3"/>
    <mergeCell ref="V12:Z12"/>
    <mergeCell ref="A2:F2"/>
    <mergeCell ref="H2:M2"/>
    <mergeCell ref="O2:T2"/>
    <mergeCell ref="B3:D3"/>
    <mergeCell ref="E3:F3"/>
    <mergeCell ref="I3:K3"/>
    <mergeCell ref="L3:M3"/>
    <mergeCell ref="P3:R3"/>
    <mergeCell ref="S3:T3"/>
    <mergeCell ref="AX2:BC2"/>
    <mergeCell ref="AY3:BA3"/>
    <mergeCell ref="BB3:BC3"/>
    <mergeCell ref="AX12:BB12"/>
    <mergeCell ref="AQ2:AV2"/>
    <mergeCell ref="AR3:AT3"/>
    <mergeCell ref="AU3:AV3"/>
    <mergeCell ref="AQ12:AU12"/>
    <mergeCell ref="AJ2:AO2"/>
    <mergeCell ref="AK3:AM3"/>
    <mergeCell ref="AN3:AO3"/>
    <mergeCell ref="AJ12:AN12"/>
    <mergeCell ref="AC2:AH2"/>
    <mergeCell ref="AD3:AF3"/>
    <mergeCell ref="AG3:AH3"/>
    <mergeCell ref="AC12:AG12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GPG Summary findings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Wnuk, Kia</dc:creator>
  <cp:lastModifiedBy>Michael, Emily</cp:lastModifiedBy>
  <cp:lastPrinted>2020-01-22T15:07:06Z</cp:lastPrinted>
  <dcterms:created xsi:type="dcterms:W3CDTF">2020-01-22T14:49:31Z</dcterms:created>
  <dcterms:modified xsi:type="dcterms:W3CDTF">2024-10-23T10:18:05Z</dcterms:modified>
</cp:coreProperties>
</file>