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12.Student Financial Support\2.Student Support\US Loans\USL 2026-2027\Cost of Attendance &amp; Packaging\"/>
    </mc:Choice>
  </mc:AlternateContent>
  <xr:revisionPtr revIDLastSave="0" documentId="13_ncr:1_{DB2D4D4A-7AD7-474A-B9C2-0F76E94331D5}" xr6:coauthVersionLast="47" xr6:coauthVersionMax="47" xr10:uidLastSave="{00000000-0000-0000-0000-000000000000}"/>
  <workbookProtection workbookAlgorithmName="SHA-512" workbookHashValue="S8OMTpHXd7vnh+RdxLuNsLXahyXUagJN57gAmDz/lic3cPofTcqOUzIJJI/MTqL8veUGwgXRmnozn/ijqyOxqg==" workbookSaltValue="LgMJu8DGCLGHJq7H3SFWBQ==" workbookSpinCount="100000" lockStructure="1"/>
  <bookViews>
    <workbookView xWindow="28680" yWindow="-120" windowWidth="29040" windowHeight="15720" firstSheet="2" activeTab="5" xr2:uid="{45DB64D4-A05B-4851-B273-C99937EB0AFE}"/>
  </bookViews>
  <sheets>
    <sheet name="Home" sheetId="1" r:id="rId1"/>
    <sheet name="Introduction" sheetId="2" r:id="rId2"/>
    <sheet name="Terms &amp; Conditions" sheetId="3" r:id="rId3"/>
    <sheet name="Basis of Costs" sheetId="4" r:id="rId4"/>
    <sheet name="Checklist" sheetId="6" r:id="rId5"/>
    <sheet name="Cost of Attendance" sheetId="5" r:id="rId6"/>
    <sheet name="Visa Letter (Office use only)" sheetId="7" r:id="rId7"/>
    <sheet name="Private Loan (Office use only)" sheetId="8" r:id="rId8"/>
  </sheets>
  <definedNames>
    <definedName name="_xlnm.Print_Area" localSheetId="0">Home!$A$1:$K$21</definedName>
    <definedName name="_xlnm.Print_Area" localSheetId="1">Introduction!$A$1:$A$28</definedName>
    <definedName name="_xlnm.Print_Area" localSheetId="7">'Private Loan (Office use only)'!$A$1:$D$54</definedName>
    <definedName name="_xlnm.Print_Area" localSheetId="2">'Terms &amp; Conditions'!$A$1:$A$54</definedName>
    <definedName name="_xlnm.Print_Area" localSheetId="6">'Visa Letter (Office use only)'!$A$1:$D$61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4" i="8" l="1"/>
  <c r="A15" i="7"/>
  <c r="E63" i="5"/>
  <c r="I54" i="5"/>
  <c r="F70" i="5" l="1"/>
  <c r="I39" i="5"/>
  <c r="K47" i="5" l="1"/>
  <c r="A19" i="8" l="1"/>
  <c r="A18" i="8"/>
  <c r="A17" i="8"/>
  <c r="A16" i="8"/>
  <c r="A15" i="8"/>
  <c r="A20" i="7"/>
  <c r="A19" i="7"/>
  <c r="A18" i="7"/>
  <c r="A17" i="7"/>
  <c r="A16" i="7"/>
  <c r="E45" i="5"/>
  <c r="E36" i="5"/>
  <c r="E44" i="5"/>
  <c r="B28" i="8"/>
  <c r="B27" i="8"/>
  <c r="B26" i="8"/>
  <c r="C29" i="7"/>
  <c r="C28" i="7"/>
  <c r="C27" i="7"/>
  <c r="E46" i="5"/>
  <c r="C7" i="6"/>
  <c r="C8" i="6"/>
  <c r="C9" i="6"/>
  <c r="C10" i="6"/>
  <c r="C17" i="6"/>
  <c r="C14" i="6"/>
  <c r="C13" i="6"/>
  <c r="C6" i="6"/>
  <c r="F71" i="5"/>
  <c r="C46" i="7" s="1"/>
  <c r="C45" i="7"/>
  <c r="F69" i="5"/>
  <c r="C44" i="7" s="1"/>
  <c r="I52" i="5"/>
  <c r="B70" i="5" l="1"/>
  <c r="C47" i="7"/>
  <c r="C51" i="7" s="1"/>
  <c r="K32" i="5"/>
  <c r="L32" i="5" s="1"/>
  <c r="J47" i="5" s="1"/>
  <c r="K31" i="5"/>
  <c r="L31" i="5" s="1"/>
  <c r="I35" i="5" s="1"/>
  <c r="K30" i="5"/>
  <c r="L30" i="5" s="1"/>
  <c r="N13" i="5"/>
  <c r="C50" i="7" l="1"/>
  <c r="C52" i="7"/>
  <c r="C53" i="7"/>
  <c r="J12" i="5"/>
  <c r="K12" i="5"/>
  <c r="L12" i="5"/>
  <c r="M12" i="5"/>
  <c r="N12" i="5"/>
  <c r="I12" i="5"/>
  <c r="E38" i="5" s="1"/>
  <c r="E53" i="5" s="1"/>
  <c r="E51" i="5"/>
  <c r="N11" i="5"/>
  <c r="M11" i="5"/>
  <c r="L11" i="5"/>
  <c r="K11" i="5"/>
  <c r="M13" i="5"/>
  <c r="L13" i="5"/>
  <c r="E39" i="5" s="1"/>
  <c r="K13" i="5"/>
  <c r="J13" i="5"/>
  <c r="I13" i="5"/>
  <c r="I11" i="5"/>
  <c r="J11" i="5"/>
  <c r="E50" i="5"/>
  <c r="E37" i="5" l="1" a="1"/>
  <c r="E37" i="5" s="1"/>
  <c r="E52" i="5" s="1"/>
  <c r="E54" i="5"/>
  <c r="E40" i="5" l="1"/>
  <c r="E72" i="5"/>
  <c r="D60" i="5"/>
  <c r="B59" i="5"/>
  <c r="E47" i="5"/>
  <c r="E56" i="5" s="1"/>
  <c r="E57" i="5" s="1"/>
  <c r="C25" i="5"/>
  <c r="I41" i="5" l="1"/>
  <c r="I42" i="5" s="1"/>
  <c r="I51" i="5" s="1"/>
  <c r="F72" i="5"/>
  <c r="E58" i="5" l="1"/>
  <c r="E59" i="5" s="1"/>
  <c r="A50" i="8"/>
  <c r="B58" i="7"/>
  <c r="I53" i="5"/>
  <c r="I55" i="5" s="1"/>
  <c r="E62" i="5" s="1"/>
  <c r="B69" i="5" l="1"/>
  <c r="I34" i="5"/>
  <c r="I36" i="5" s="1"/>
  <c r="J37" i="5" l="1"/>
  <c r="I43" i="5"/>
  <c r="E65" i="5" s="1" a="1"/>
  <c r="E65" i="5" s="1"/>
  <c r="I46" i="5" l="1"/>
  <c r="I47" i="5" l="1"/>
  <c r="I37" i="5" s="1"/>
  <c r="I48" i="5" l="1"/>
  <c r="B71" i="5" l="1"/>
  <c r="B72" i="5"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<sst xmlns="http://schemas.openxmlformats.org/spreadsheetml/2006/main" count="314" uniqueCount="260">
  <si>
    <t>Cost of Attendance - How to use this spreadsheet</t>
  </si>
  <si>
    <t>This spreadsheet is to help you and us (and is for both Student Federal Aid AND Private Loans)</t>
  </si>
  <si>
    <t>a. To make the process as speedy and as simple as possible</t>
  </si>
  <si>
    <t>b. To cut out the risk of your application being rejected and you having to start again</t>
  </si>
  <si>
    <t>Student Federal Aid applicants should also use the flowchart that comes with this spreadsheet to see the order in which you need to do each stage of your application</t>
  </si>
  <si>
    <t>There is nothing which tells the school that everything the applicant needs to do has been completed.</t>
  </si>
  <si>
    <t>Schools are only told what has been done by an applicant.</t>
  </si>
  <si>
    <t>There is nothing which tells the applicant that everything they need to do has been completed.</t>
  </si>
  <si>
    <t>You must complete and send us the spreadsheet "Cost of Attendance" tab</t>
  </si>
  <si>
    <t xml:space="preserve">There are sets of documents which we have to receive before we can certify and complete your loans.They are used to help you and the school in several ways.These documents and Cost of Attendance tab tell us that: </t>
  </si>
  <si>
    <t>1. Everything needed has been completed.</t>
  </si>
  <si>
    <t>2. Is a trigger for us to process your application.</t>
  </si>
  <si>
    <t>3. How much you are eligible to borrow (Section 4).</t>
  </si>
  <si>
    <t>4. How much of your loan will be retained by the government as origination fee (Federal Aid Only).</t>
  </si>
  <si>
    <t>5. Calculates the cost of the originations fees and increases the PLUS loan to cover them (Federal Aid Only).</t>
  </si>
  <si>
    <t>6. How much you want to borrow.</t>
  </si>
  <si>
    <t>7. The checklist is designed to help you ensure that we have everything we need for your application. It also highlights the impact of missing information.</t>
  </si>
  <si>
    <t>For your information</t>
  </si>
  <si>
    <t>The Basis of Costs tab shows you how we calculated the Cost of Attendance.</t>
  </si>
  <si>
    <t>To ensure that your application is as smooth as possible, you must complete both the CoA spreadsheet and the checklist.</t>
  </si>
  <si>
    <t>When we receive this spreadsheet and attachments it is our trigger that you have done everything for us to work on your loan. If anything on the checklist is missing we will not be able to start to process your application. If anything on the checklist or spreadsheet is untrue your application will be rejected.</t>
  </si>
  <si>
    <t>Summary of Terms and Conditions</t>
  </si>
  <si>
    <t>FEDERAL STUDENT AID: DIRECT LOANS PROGRAM</t>
  </si>
  <si>
    <t xml:space="preserve">The administration of Federal Student Aid is a complex process for both applicants and schools, and is further complicated by Imperial College London being a Foreign School. </t>
  </si>
  <si>
    <t>The below is a summarised version of the handbook, with Imperial's own regulations taken into consideration.</t>
  </si>
  <si>
    <t>1. Summary of Terms and Conditions</t>
  </si>
  <si>
    <t xml:space="preserve">The terms and conditions listed on this COA spreadsheet are not exhaustive. Before you can make any significant changes to your chosen study programme such as residency status, dependency requirements or other costs of attendance, yoou must ensure that the proposed changes confirm to both the US Department of Education (USDE) and Imperial's regulations. With regards to the USDE regulations, you must not assume that if a change of circumstance is granted by Imperial, that it is compliant with the USDE. You must check with (or ask your department to check with) the Scholarships team at Imperial, the equivalent of a Financial Aid Office in a US school, that any proposed change of circumstances confirms to the USDE regulations. </t>
  </si>
  <si>
    <t>2. To be eligible to take out US Federal loans you need to:</t>
  </si>
  <si>
    <t>i) Register for an eligible course. Ineligible courses include those listed on our webpage: https://www.imperial.ac.uk/students/fees-and-funding/undergraduate-funding/loans-and-grants/us-loans/</t>
  </si>
  <si>
    <t>ii) Be a US citizen or an eligible non-citizen.</t>
  </si>
  <si>
    <t>iii) Have a valid US social security number.</t>
  </si>
  <si>
    <t xml:space="preserve">iv) Be accepted to a programme of full-time or at least 50% part-time study (distance learning courses are not eligible). </t>
  </si>
  <si>
    <t>v) If you are an existing student at Imperial, you must have been assessed to be making Satisfactory Academic Progress in line with our policy: https://www.imperial.ac.uk/media/imperial-college/administration-and-support-services/registry/Satisfactory-Academic-Progress-for-Federal-Aid-Recipients.pdf</t>
  </si>
  <si>
    <t xml:space="preserve">vi) Be living in the UK during your studies at Imperial (students who continue to live in the USA during their studies are not eligible). </t>
  </si>
  <si>
    <t>3. Eligibility for Federal Student Aid</t>
  </si>
  <si>
    <t xml:space="preserve">Eligibility for Federal Student Aid at a Foreign School is assessed annually for each new academic year. Please note that eligibility in one year does not automatically guarantee continued eligibility for subsequent year/s. Federal regulations affecting eligibility may change from year to year, and personal circumstances affecting eligibility may also change each year. </t>
  </si>
  <si>
    <t>4. Maxmimum value of your Cost of Attendance</t>
  </si>
  <si>
    <t xml:space="preserve">All other sources of funding including scholarships, bursaries, and recognised education loans need to be taken into consideration in the COA calculation. If you are receiving dual funding from Federal Student Aid and private loans through Sallie Mae or Earnest, the combined total of the loans between the two sources cannot excess the maximum value of your Cost of Attendance (less any other funding sources declared). </t>
  </si>
  <si>
    <t>5. Use of Federal Student Aid</t>
  </si>
  <si>
    <t>Federal Student Aid can only be used to fund students during their programme of study, whilst they are registered students. For those on an interruption of studies, you will not be able to receive Federal Student Aid during this period. Students must progress through their programme at a pace that they will graduate within the maximum timeframe of 150%* of the published time frame of the course.  Please see here for indicative timeframes: https://www.imperial.ac.uk/media/imperial-college/administration-and-support-services/registry/Satisfactory-Academic-Progress-for-Federal-Aid-Recipients.pdf</t>
  </si>
  <si>
    <t>6. Federal Student Aid issued through a Foreign School</t>
  </si>
  <si>
    <t xml:space="preserve">You cannot receive Federal Student Aid through Imperial whilst residing and/or studying in the United States. This means that you must not be resident in the USA during your studies (vacation visits 'home' permitting). It also means that Federal Student Aid cannot be used to fund components of fieldwork studies or placement studies which may take place in the USA during your course. </t>
  </si>
  <si>
    <t>7. Distance learning courses (ineligible)</t>
  </si>
  <si>
    <t>Federal Student Aid cannot be used to fund any distance learning courses at Imperial. Please refer to the list of ineligible courses on our webpage: https://www.imperial.ac.uk/students/fees-and-funding/undergraduate-funding/loans-and-grants/us-loans/</t>
  </si>
  <si>
    <t>9. Changes to registration</t>
  </si>
  <si>
    <t xml:space="preserve">Federal Student Aid eligibility ceases, even if previously approved, if you cease being a registered student within the academic year (or cease being a student on continuation in the single 12-month writing up period for a PhD student). Various circumstances can result in you not being a registered student, such as Interruption of Studies, Withdrawal, or Thesis Submission. Once a PhD thesis is submitted, you cease being a registered student (or student under continuation), and further disbursements are not permitted after this date. PhD students need to ensure they have sufficient funding between thesis submission and exmaination/corrections. If you believe that you may enter a period whereby you will not be a fully registered student (even temporarily), you must contact the Scholarships team to inform them. </t>
  </si>
  <si>
    <t>10. Satisfactory Academic Progress (SAP)</t>
  </si>
  <si>
    <t xml:space="preserve">Federal Student Aid is dependent upon Satisfactory Academic Progress (SAP) which must be made continuously throughout the period of study. If SAP is not maintained in accordance with Imperial regulations, then eligibility for Federal Student Aid may be lost. </t>
  </si>
  <si>
    <t>11. Disbursements of Federal Student Aid</t>
  </si>
  <si>
    <t xml:space="preserve">Disbursements of Federal Student Aid are generall made three (3) times a year. Please see the 26-27 disbursement dates on our webpage: . Where possible, disbursement values are equally spread between the disbursement dates. Loans are disbursed in USD to Imperial and then converted to GBP. Access to a GBP bank account in your name is recommended. </t>
  </si>
  <si>
    <t>12. Documentation requirements</t>
  </si>
  <si>
    <t>There are several documentation requirements for accessing Federal Student Aid, most of which are required in the application process (Master Promissory Notes, Entrance Counselling etc). Please note that Federal Student Aid will not be approved by Imperial without the required documentation. Exit Counselling is also required to be completed, before the end of the academic year. This will be requested after your final disbursement, or if you are cancelling further aid.</t>
  </si>
  <si>
    <t>13. Further appropriate documentation</t>
  </si>
  <si>
    <t xml:space="preserve">Imperial reserves the right to request further appropriate documentation from students during the Federal Student Aid process where Imperial deems it necessary to clarify for either application or ongoing eligibility. Such further documents may include (but are not limited to) Passports, Social Security Documentation, Official Letters, proof of dependents and/or their location. </t>
  </si>
  <si>
    <t>14. Imperial College London has an obligation to report any evidence of fraud to USDE with regards to Federal Student Aid</t>
  </si>
  <si>
    <t>15. NSLDS</t>
  </si>
  <si>
    <t xml:space="preserve">Imperial is required to complete enrollment and loan deferment updates to the National Student Loan Data System. Any changes in registration may impact loan eligibility as outlined in section 9. </t>
  </si>
  <si>
    <t xml:space="preserve">16. Revision of Summary of Terms and Conditions </t>
  </si>
  <si>
    <t xml:space="preserve">Imperial reserves the right to update and revise this Summary of Terms and Conditions to consider changes to Federal regulations, Imperial regulations, or changes to the interpretation of such regulations. For any advice on the information in this document, please contact the Scholarships team scholarships@imperial.ac.uk. </t>
  </si>
  <si>
    <t>How these costs are calculated</t>
  </si>
  <si>
    <t>The costs provided are based on the figures given by the Higher Education Policy Institute (HEPI) on page 56 of their 2025 report: https://www.hepi.ac.uk/wp-content/uploads/2025/08/A-Minimum-Income-Standard-for-Students-2025.pdf</t>
  </si>
  <si>
    <t>Exchange Rate</t>
  </si>
  <si>
    <t xml:space="preserve">The exchange rate in this document is calculated to ensure students have sufficient funds to cover their costs. We look at averages over a certain period of time alongside building in a small 'safety net' to ensure the level of funding available for students is correct. </t>
  </si>
  <si>
    <t>Rent</t>
  </si>
  <si>
    <t>Costs determined by Imperial students as referenced on our website: https://www.imperial.ac.uk/students/fees-and-funding/managing-your-money/living-costs/</t>
  </si>
  <si>
    <t>Food and bills</t>
  </si>
  <si>
    <t>Costs include utilities and food as determined by HEPI 2025.</t>
  </si>
  <si>
    <t>Travelcard/Transport costs</t>
  </si>
  <si>
    <t>Most students will live in zone 1 or 2 but allow tavelcard for zones 1-3 as on the Transport for London (TfL) website.</t>
  </si>
  <si>
    <t>Personal</t>
  </si>
  <si>
    <t xml:space="preserve">Costs include additional expenses such as clothing, social and cultural participation and other personal items. </t>
  </si>
  <si>
    <t>2 return flights</t>
  </si>
  <si>
    <t>Cost of two return flights Heathrow/LA travelling at weekends and rounded up by £100 to nearest £100.</t>
  </si>
  <si>
    <t>Visa application</t>
  </si>
  <si>
    <t>Visa costs plus any travel costs associated with your application should be taken into consideration.</t>
  </si>
  <si>
    <t>Disbursement Dates</t>
  </si>
  <si>
    <t>We aim to ensure you receive the funds in your bank account within three business days of the disbursement dates listed. You will need to provide details of your UK bank account to Convera, who Imperial have partnered with to make payments. You will be sent more information about this prior to disbursement.</t>
  </si>
  <si>
    <t>Checklist for Federal Aid &amp; Sallie Mae Applications</t>
  </si>
  <si>
    <t>Please put Y or N in the response box for each question</t>
  </si>
  <si>
    <t>The default setting is "N"</t>
  </si>
  <si>
    <t>Spreadsheet</t>
  </si>
  <si>
    <t>Response</t>
  </si>
  <si>
    <t>School Comments</t>
  </si>
  <si>
    <t>Have you entered your name and full address on the CoA spreadsheet?</t>
  </si>
  <si>
    <t>Yes</t>
  </si>
  <si>
    <t>Have you correctly entered your email address on the CoA spreadsheet?</t>
  </si>
  <si>
    <t>Have you entered the SAI on the CoA spreadsheet?</t>
  </si>
  <si>
    <t>Have you entered your tuition fees on the CoA spreadsheet?</t>
  </si>
  <si>
    <t>Have you entered on the CoA spreadsheet how much you wish to borrow (Section 5)?</t>
  </si>
  <si>
    <t>Promissory Notes</t>
  </si>
  <si>
    <t>Have you completed your Direct Subsidized/Unsubsidized MPN?</t>
  </si>
  <si>
    <t xml:space="preserve">Have you applied for a PLUS Loan (if eligible)? </t>
  </si>
  <si>
    <t>No</t>
  </si>
  <si>
    <t>Entrance Counselling</t>
  </si>
  <si>
    <t>Have you completed your entrance counselling?</t>
  </si>
  <si>
    <t>If there are no school comments then we have sufficient information to start the origination process. If anything is missing or incorrect, then we cannot originate your loans.</t>
  </si>
  <si>
    <t>Cost of Attendance &amp; Loan Calculation</t>
  </si>
  <si>
    <t>for Academic Year 2026/27</t>
  </si>
  <si>
    <t>Tuition fee status</t>
  </si>
  <si>
    <t>Course type</t>
  </si>
  <si>
    <t>Year of study</t>
  </si>
  <si>
    <t>Dependency status</t>
  </si>
  <si>
    <t>Type of loan</t>
  </si>
  <si>
    <t>Accommodation</t>
  </si>
  <si>
    <t>Previous loans</t>
  </si>
  <si>
    <t>Home</t>
  </si>
  <si>
    <t>UG</t>
  </si>
  <si>
    <t>Year 1</t>
  </si>
  <si>
    <t>Dependent</t>
  </si>
  <si>
    <t>Federal</t>
  </si>
  <si>
    <t>On campus</t>
  </si>
  <si>
    <t>Overseas</t>
  </si>
  <si>
    <t>PG</t>
  </si>
  <si>
    <t>Year 2</t>
  </si>
  <si>
    <t>Independent</t>
  </si>
  <si>
    <t>Private</t>
  </si>
  <si>
    <t>Off campus</t>
  </si>
  <si>
    <t>Exchange rate</t>
  </si>
  <si>
    <t>Year 3+</t>
  </si>
  <si>
    <t>Federal &amp; Private Loans</t>
  </si>
  <si>
    <t>No of weeks for undergraduates</t>
  </si>
  <si>
    <t>No of weeks for postgraduates</t>
  </si>
  <si>
    <t>Living costs https://www.hepi.ac.uk/wp-content/uploads/2025/08/A-Minimum-Income-Standard-for-Students-2025.pdf</t>
  </si>
  <si>
    <t>Year Halls</t>
  </si>
  <si>
    <t>Year 2 Halls</t>
  </si>
  <si>
    <t>Year 3 Halls</t>
  </si>
  <si>
    <t>Year 2 Private</t>
  </si>
  <si>
    <t>Year 3 Private</t>
  </si>
  <si>
    <t>Year 1 Private</t>
  </si>
  <si>
    <t xml:space="preserve">Please complete sections 1 &amp; 5 only. </t>
  </si>
  <si>
    <t>1. Personal &amp; Financial information</t>
  </si>
  <si>
    <t>Food and Bills</t>
  </si>
  <si>
    <t>Family Name (Surname)</t>
  </si>
  <si>
    <t>Given Name (Foremane)</t>
  </si>
  <si>
    <t>Address Line 1</t>
  </si>
  <si>
    <t>Address Line 2</t>
  </si>
  <si>
    <t>Additional costs</t>
  </si>
  <si>
    <t>Address Line 3</t>
  </si>
  <si>
    <t>State</t>
  </si>
  <si>
    <t>NHS Surcharge</t>
  </si>
  <si>
    <t>Zipcode / Postcode</t>
  </si>
  <si>
    <t>Email</t>
  </si>
  <si>
    <t>Loan options</t>
  </si>
  <si>
    <t>Subsidized</t>
  </si>
  <si>
    <t>Unsubsidized</t>
  </si>
  <si>
    <t>Date of Birth dd/mm/yyyy</t>
  </si>
  <si>
    <t>UG Dependent Year 1</t>
  </si>
  <si>
    <t>Tuition Fee Status</t>
  </si>
  <si>
    <t>UG Dependent Year 2</t>
  </si>
  <si>
    <t>Imperial College ID (CID)</t>
  </si>
  <si>
    <t>UG Dependent Year 3+</t>
  </si>
  <si>
    <t>UG Independent Year 1</t>
  </si>
  <si>
    <r>
      <t xml:space="preserve">Have you applied for an undergraduate or postgraduate course? </t>
    </r>
    <r>
      <rPr>
        <b/>
        <i/>
        <sz val="11"/>
        <rFont val="Arial"/>
        <family val="2"/>
      </rPr>
      <t xml:space="preserve">Graduate Entry Medicine applicants should answer "PG".  </t>
    </r>
  </si>
  <si>
    <t>UG Independent Year 2</t>
  </si>
  <si>
    <t>UG Independent Year 3+</t>
  </si>
  <si>
    <r>
      <rPr>
        <b/>
        <u/>
        <sz val="11"/>
        <rFont val="Arial"/>
        <family val="2"/>
      </rPr>
      <t>For UG applicants only</t>
    </r>
    <r>
      <rPr>
        <b/>
        <sz val="11"/>
        <rFont val="Arial"/>
        <family val="2"/>
      </rPr>
      <t xml:space="preserve"> - What is your dependency status? I (Independent) or D (Dependent)</t>
    </r>
  </si>
  <si>
    <t>Graduate</t>
  </si>
  <si>
    <r>
      <rPr>
        <b/>
        <u/>
        <sz val="11"/>
        <color rgb="FF000000"/>
        <rFont val="Arial"/>
        <family val="2"/>
      </rPr>
      <t>For UG applicants only</t>
    </r>
    <r>
      <rPr>
        <b/>
        <sz val="11"/>
        <color rgb="FF000000"/>
        <rFont val="Arial"/>
        <family val="2"/>
      </rPr>
      <t xml:space="preserve"> - What is your SAI (Student Aid Index)? If zero or a negative figure, please enter as 0. </t>
    </r>
  </si>
  <si>
    <t>Enter the Tuition Fees for your program. Please only write the figures &amp; don't type in the £ sign as it is already formatted.</t>
  </si>
  <si>
    <t>Loan fees</t>
  </si>
  <si>
    <t>Please confirm if you plan to live in university accommodation (on-campus) or private accommodation (off-campus).</t>
  </si>
  <si>
    <t>Loan Type</t>
  </si>
  <si>
    <t>% Rate</t>
  </si>
  <si>
    <t>Interest rebate</t>
  </si>
  <si>
    <t>Final rate</t>
  </si>
  <si>
    <t>Actual factor</t>
  </si>
  <si>
    <t>Sub Orig Fee</t>
  </si>
  <si>
    <t>Unsub Orig Fee</t>
  </si>
  <si>
    <t>PLUS Orig fee</t>
  </si>
  <si>
    <t>**Have you previously taken out Federal loans prior to 1st June 2026 for the course you are currently applying for?</t>
  </si>
  <si>
    <t xml:space="preserve">2. Weekly Essential Costs (Imperial Estimates) </t>
  </si>
  <si>
    <t>Sub fees</t>
  </si>
  <si>
    <t>School's Estimate per week</t>
  </si>
  <si>
    <t>Unsub fees</t>
  </si>
  <si>
    <t>Total</t>
  </si>
  <si>
    <t>Incl PLUS fees</t>
  </si>
  <si>
    <t xml:space="preserve">Other aid </t>
  </si>
  <si>
    <t xml:space="preserve">3. Other individual costs for the year </t>
  </si>
  <si>
    <t>COA without loan fees</t>
  </si>
  <si>
    <t>School's Estimate per year</t>
  </si>
  <si>
    <t>Adjust for other aid</t>
  </si>
  <si>
    <t xml:space="preserve">Cost of 2 return flights </t>
  </si>
  <si>
    <t>Adjusted for loan fees</t>
  </si>
  <si>
    <t>Visa Application</t>
  </si>
  <si>
    <t>PLUS loan fees</t>
  </si>
  <si>
    <t>To request a budget add-on for a computer please speak directly with our office</t>
  </si>
  <si>
    <t>PLUS eligibility without PLUS fees (incl sub + unsub fees)</t>
  </si>
  <si>
    <t>PLUS fees</t>
  </si>
  <si>
    <t xml:space="preserve">4. Estimated Costs &amp; Maximum Loan Eligibility </t>
  </si>
  <si>
    <t>Total with fees</t>
  </si>
  <si>
    <t>Cost of Attendance in USD (Values rounded)</t>
  </si>
  <si>
    <t>Tuition Fees</t>
  </si>
  <si>
    <t>SAI sub eligibility</t>
  </si>
  <si>
    <t>COA</t>
  </si>
  <si>
    <t>Less SAI</t>
  </si>
  <si>
    <t>Need for sub</t>
  </si>
  <si>
    <t>Sub available</t>
  </si>
  <si>
    <t>Sub eligibility</t>
  </si>
  <si>
    <t>Other Essential Costs</t>
  </si>
  <si>
    <t>Total Cost of Attendance</t>
  </si>
  <si>
    <t>Adjust for Sponsorship, Awards or other Aid</t>
  </si>
  <si>
    <t>Loan Eligibility</t>
  </si>
  <si>
    <t>Private loan applicants can request up to a maximum of this amount.</t>
  </si>
  <si>
    <t>Maximum you can borrow</t>
  </si>
  <si>
    <t>**Please refer to our website for information on new regulations and PLUS loan eligibility: https://www.imperial.ac.uk/students/fees-and-funding/undergraduate-funding/loans-and-grants/us-loans/. If you think your PLUS loan eligibility does not look right, please contact us scholarships@imperial.ac.uk.</t>
  </si>
  <si>
    <r>
      <t>5. Please tell us how much you would like to borrow - You may decide the figures in BLUE (</t>
    </r>
    <r>
      <rPr>
        <b/>
        <u/>
        <sz val="16"/>
        <color theme="0"/>
        <rFont val="Arial"/>
        <family val="2"/>
      </rPr>
      <t>Federal applicants only</t>
    </r>
    <r>
      <rPr>
        <b/>
        <sz val="16"/>
        <color theme="0"/>
        <rFont val="Arial"/>
        <family val="2"/>
      </rPr>
      <t>)</t>
    </r>
  </si>
  <si>
    <t>Government Fees Deducted</t>
  </si>
  <si>
    <r>
      <t xml:space="preserve">State how much you would like to borrow for each loan type
</t>
    </r>
    <r>
      <rPr>
        <b/>
        <i/>
        <sz val="11"/>
        <color theme="1"/>
        <rFont val="Arial"/>
        <family val="2"/>
      </rPr>
      <t>Adjust the figures in blue in the "Your Request" column</t>
    </r>
  </si>
  <si>
    <t>Your Request</t>
  </si>
  <si>
    <t>The amount you will receive after Origination fees</t>
  </si>
  <si>
    <t>PLUS</t>
  </si>
  <si>
    <t xml:space="preserve">Total </t>
  </si>
  <si>
    <t>If you are taking out Federal loans please now review the Checklist tab.</t>
  </si>
  <si>
    <t>6. School Responses</t>
  </si>
  <si>
    <t>7. Government Fees</t>
  </si>
  <si>
    <t>Subsidised Origination Fee of 1.057% (No Origination Fee Rebate currently in force)</t>
  </si>
  <si>
    <t>Unsubsidised Origination Fee of 1.057% (No Origination Fee Rebate currently in force)</t>
  </si>
  <si>
    <t>PLUS Loan (Adjusted up to include all fees) Origination Fee of 4.228% (No Origination Fee Rebate currently in force)</t>
  </si>
  <si>
    <t>Scholarships</t>
  </si>
  <si>
    <t>Marketing, Outreach, Recruitment and Admissions Division (MORA)</t>
  </si>
  <si>
    <t>Imperial College London</t>
  </si>
  <si>
    <t>scholarships@imperial.ac.uk</t>
  </si>
  <si>
    <t>www.imperial.ac.uk/fees-and-funding</t>
  </si>
  <si>
    <t>Katy McCoy</t>
  </si>
  <si>
    <t>Scholarships Manager</t>
  </si>
  <si>
    <t xml:space="preserve"> </t>
  </si>
  <si>
    <t>Notification of Student Loan for Academic Year 2026-27</t>
  </si>
  <si>
    <t xml:space="preserve">This is to certify that </t>
  </si>
  <si>
    <t>Student Name</t>
  </si>
  <si>
    <t>Date of Birth (dd/mm/yyyy)</t>
  </si>
  <si>
    <t>College Identification Number</t>
  </si>
  <si>
    <t>has been accepted in a degree-granting program (or otherwise eligible program) at our school.</t>
  </si>
  <si>
    <t xml:space="preserve">Eligible students from the U.S. who attend our school may borrow through the Direct Loan Program. </t>
  </si>
  <si>
    <t>Undergraduate students and graduate/professional students may receive Direct Subsidized Loans and Direct Unsubsidized Loans.</t>
  </si>
  <si>
    <t xml:space="preserve">Graduate/professional students and parents may receive Direct PLUS Loans. </t>
  </si>
  <si>
    <t>Based on our calculation of the student’s financial needs and Direct Loan eligibility for the loan period</t>
  </si>
  <si>
    <t>Start Date</t>
  </si>
  <si>
    <t>End Date</t>
  </si>
  <si>
    <t xml:space="preserve"> the student (or, in some cases, the student’s parent) will receive the following Direct Loan awards:</t>
  </si>
  <si>
    <t>Loan Amount</t>
  </si>
  <si>
    <t>Direct Subsidized Loan</t>
  </si>
  <si>
    <t>Direct Unsubsidized Loan</t>
  </si>
  <si>
    <t>Direct PLUS Loan</t>
  </si>
  <si>
    <t>The disbursement dates are as follows:</t>
  </si>
  <si>
    <t>This certificate is only valid if printed on school headed paper and signed across a RED Imperial College stamp.</t>
  </si>
  <si>
    <t>Date Issued</t>
  </si>
  <si>
    <t xml:space="preserve">Eligible students from the US who attend our school may borrow private loans through Sallie Mae or Ernest. </t>
  </si>
  <si>
    <t>The School certifies the value of these loans and receives the disbursement cheques to give to the student.</t>
  </si>
  <si>
    <t>The student (or, in some cases, the student’s parent) will receive the following awards:</t>
  </si>
  <si>
    <t>The disbursement dates are:</t>
  </si>
  <si>
    <t>If student taking out PLUS loan in cell E71</t>
  </si>
  <si>
    <t xml:space="preserve">Is this application for a Federal loan, a Private loan (Sallie Mae/Earnest) or both? </t>
  </si>
  <si>
    <t>For Continuing Students only :
Maximum PLUS Loan (Parent or Graduate)</t>
  </si>
  <si>
    <r>
      <t xml:space="preserve">Max Loans Allowed </t>
    </r>
    <r>
      <rPr>
        <b/>
        <i/>
        <sz val="11"/>
        <color theme="0"/>
        <rFont val="Arial"/>
        <family val="2"/>
      </rPr>
      <t>Adjusted for Fees</t>
    </r>
  </si>
  <si>
    <r>
      <t>What other financial aid, scholarships or sponsorship will you receive in GBP?</t>
    </r>
    <r>
      <rPr>
        <b/>
        <sz val="11"/>
        <color rgb="FFC00000"/>
        <rFont val="Arial"/>
        <family val="2"/>
      </rPr>
      <t xml:space="preserve"> (Please enter numbers only. If none, enter 0)</t>
    </r>
  </si>
  <si>
    <r>
      <t>What other financial aid, scholarships or sponsorship will you receive in USD?</t>
    </r>
    <r>
      <rPr>
        <b/>
        <sz val="11"/>
        <color rgb="FFC00000"/>
        <rFont val="Arial"/>
        <family val="2"/>
      </rPr>
      <t xml:space="preserve"> (Please enter numbers only. If none, enter 0)</t>
    </r>
  </si>
  <si>
    <t>Revised August 12, 2026</t>
  </si>
  <si>
    <r>
      <t>We participate in the William D. Ford Federal Direct Loan (Direct Loan) Program administered by the United States (U.S.) Department of Education</t>
    </r>
    <r>
      <rPr>
        <i/>
        <sz val="12"/>
        <rFont val="Arial"/>
        <family val="2"/>
      </rPr>
      <t>.</t>
    </r>
    <r>
      <rPr>
        <sz val="12"/>
        <rFont val="Arial"/>
        <family val="2"/>
      </rPr>
      <t xml:space="preserve"> </t>
    </r>
  </si>
  <si>
    <r>
      <t xml:space="preserve">We have certified a loan with </t>
    </r>
    <r>
      <rPr>
        <sz val="12"/>
        <color indexed="10"/>
        <rFont val="Arial"/>
        <family val="2"/>
      </rPr>
      <t>Sallie Mae/Earnest</t>
    </r>
    <r>
      <rPr>
        <sz val="12"/>
        <rFont val="Arial"/>
        <family val="2"/>
      </rPr>
      <t xml:space="preserve"> as follows:</t>
    </r>
  </si>
  <si>
    <t>Sallie Mae Graduate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</si>
</sst>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F800]dddd\,\ mmmm\ dd\,\ yyyy"/>
    <numFmt numFmtId="165" formatCode="[$$-409]#,##0.00"/>
    <numFmt numFmtId="166" formatCode="[$-809]d\ mmmm\ yyyy;@"/>
    <numFmt numFmtId="167" formatCode="#,##0_ ;\-#,##0\ "/>
    <numFmt numFmtId="168" formatCode="&quot;£&quot;#,##0"/>
    <numFmt numFmtId="169" formatCode="[$$-409]#,##0;[Red][$$-409]#,##0"/>
    <numFmt numFmtId="170" formatCode="[$$-409]#,##0"/>
    <numFmt numFmtId="171" formatCode="&quot;£&quot;#,##0.00"/>
    <numFmt numFmtId="172" formatCode="0.000%"/>
    <numFmt numFmtId="173" formatCode="[$$-409]#,##0.00;[Red][$$-409]#,##0.00"/>
    <numFmt numFmtId="174" formatCode="0.0000"/>
    <numFmt numFmtId="175" formatCode="0.000"/>
    <numFmt numFmtId="176" formatCode="[$$-409]#,##0_ ;[Red]\-[$$-409]#,##0\ "/>
    <numFmt numFmtId="177" formatCode="_-[$£-809]* #,##0.00_-;\-[$£-809]* #,##0.00_-;_-[$£-809]* &quot;-&quot;??_-;_-@_-"/>
  </numFmts>
  <fonts count="58" x14ac:knownFonts="1">
    <font>
      <sz val="11"/>
      <color theme="1"/>
      <name val="Aptos Narrow"/>
      <family val="2"/>
      <scheme val="minor"/>
    </font>
    <font>
      <sz val="11"/>
      <color theme="1"/>
      <name val="Aptos Narrow"/>
      <family val="2"/>
      <scheme val="minor"/>
    </font>
    <font>
      <sz val="18"/>
      <color theme="3"/>
      <name val="Aptos Display"/>
      <family val="2"/>
      <scheme val="major"/>
    </font>
    <font>
      <sz val="12"/>
      <name val="Arial"/>
      <family val="2"/>
    </font>
    <font>
      <b/>
      <sz val="12"/>
      <color indexed="10"/>
      <name val="Arial"/>
      <family val="2"/>
    </font>
    <font>
      <b/>
      <sz val="14"/>
      <color rgb="FF0000CD"/>
      <name val="Arial"/>
      <family val="2"/>
    </font>
    <font>
      <b/>
      <sz val="12"/>
      <color rgb="FF0000CD"/>
      <name val="Arial"/>
      <family val="2"/>
    </font>
    <font>
      <b/>
      <sz val="18"/>
      <color theme="0"/>
      <name val="Arial"/>
      <family val="2"/>
    </font>
    <font>
      <sz val="10"/>
      <name val="Arial"/>
      <family val="2"/>
    </font>
    <font>
      <b/>
      <sz val="16"/>
      <color theme="0"/>
      <name val="Arial"/>
      <family val="2"/>
    </font>
    <font>
      <sz val="11"/>
      <color theme="1"/>
      <name val="Arial"/>
      <family val="2"/>
    </font>
    <font>
      <b/>
      <sz val="18"/>
      <color theme="3"/>
      <name val="Arial"/>
      <family val="2"/>
    </font>
    <font>
      <b/>
      <sz val="18"/>
      <color rgb="FF0000CD"/>
      <name val="Arial"/>
      <family val="2"/>
    </font>
    <font>
      <u/>
      <sz val="11"/>
      <color theme="10"/>
      <name val="Aptos Narrow"/>
      <family val="2"/>
      <scheme val="minor"/>
    </font>
    <font>
      <sz val="11"/>
      <name val="Arial"/>
      <family val="2"/>
    </font>
    <font>
      <b/>
      <sz val="11"/>
      <name val="Arial"/>
      <family val="2"/>
    </font>
    <font>
      <b/>
      <sz val="11"/>
      <color rgb="FF0000CD"/>
      <name val="Aptos Narrow"/>
      <family val="2"/>
      <scheme val="minor"/>
    </font>
    <font>
      <sz val="10"/>
      <color indexed="12"/>
      <name val="Arial"/>
      <family val="2"/>
    </font>
    <font>
      <sz val="10"/>
      <color theme="4"/>
      <name val="Arial"/>
      <family val="2"/>
    </font>
    <font>
      <sz val="10"/>
      <color theme="3"/>
      <name val="Arial"/>
      <family val="2"/>
    </font>
    <font>
      <b/>
      <sz val="10"/>
      <color theme="1"/>
      <name val="Arial"/>
      <family val="2"/>
    </font>
    <font>
      <sz val="10"/>
      <color theme="1"/>
      <name val="Arial"/>
      <family val="2"/>
    </font>
    <font>
      <b/>
      <sz val="11"/>
      <color theme="1"/>
      <name val="Arial"/>
      <family val="2"/>
    </font>
    <font>
      <sz val="14"/>
      <name val="Arial"/>
      <family val="2"/>
    </font>
    <font>
      <sz val="14"/>
      <color theme="1"/>
      <name val="Arial"/>
      <family val="2"/>
    </font>
    <font>
      <b/>
      <sz val="14"/>
      <color indexed="10"/>
      <name val="Arial"/>
      <family val="2"/>
    </font>
    <font>
      <b/>
      <sz val="14"/>
      <color rgb="FFFF0000"/>
      <name val="Arial"/>
      <family val="2"/>
    </font>
    <font>
      <sz val="14"/>
      <color theme="1"/>
      <name val="Aptos Narrow"/>
      <family val="2"/>
      <scheme val="minor"/>
    </font>
    <font>
      <sz val="18"/>
      <color theme="1"/>
      <name val="Aptos Narrow"/>
      <family val="2"/>
      <scheme val="minor"/>
    </font>
    <font>
      <b/>
      <sz val="20"/>
      <color theme="1"/>
      <name val="Aptos Narrow"/>
      <family val="2"/>
      <scheme val="minor"/>
    </font>
    <font>
      <b/>
      <sz val="10"/>
      <color theme="0"/>
      <name val="Arial"/>
      <family val="2"/>
    </font>
    <font>
      <b/>
      <sz val="11"/>
      <color rgb="FF0000CD"/>
      <name val="Arial"/>
      <family val="2"/>
    </font>
    <font>
      <b/>
      <sz val="20"/>
      <color rgb="FF0000CD"/>
      <name val="Arial"/>
      <family val="2"/>
    </font>
    <font>
      <b/>
      <sz val="16"/>
      <color theme="0"/>
      <name val="Aptos Narrow"/>
      <family val="2"/>
      <scheme val="minor"/>
    </font>
    <font>
      <i/>
      <sz val="11"/>
      <color rgb="FF0000CD"/>
      <name val="Arial"/>
      <family val="2"/>
    </font>
    <font>
      <sz val="11"/>
      <color rgb="FFC00000"/>
      <name val="Arial"/>
      <family val="2"/>
    </font>
    <font>
      <b/>
      <i/>
      <sz val="11"/>
      <color theme="1"/>
      <name val="Arial"/>
      <family val="2"/>
    </font>
    <font>
      <sz val="11"/>
      <color theme="0"/>
      <name val="Aptos Narrow"/>
      <family val="2"/>
      <scheme val="minor"/>
    </font>
    <font>
      <b/>
      <i/>
      <sz val="11"/>
      <name val="Arial"/>
      <family val="2"/>
    </font>
    <font>
      <b/>
      <u/>
      <sz val="16"/>
      <color theme="0"/>
      <name val="Arial"/>
      <family val="2"/>
    </font>
    <font>
      <sz val="8"/>
      <name val="Aptos Narrow"/>
      <family val="2"/>
      <scheme val="minor"/>
    </font>
    <font>
      <b/>
      <u/>
      <sz val="11"/>
      <color rgb="FF000000"/>
      <name val="Arial"/>
      <family val="2"/>
    </font>
    <font>
      <b/>
      <sz val="11"/>
      <color rgb="FF000000"/>
      <name val="Arial"/>
      <family val="2"/>
    </font>
    <font>
      <b/>
      <sz val="11"/>
      <color theme="1"/>
      <name val="Aptos Narrow"/>
      <family val="2"/>
      <scheme val="minor"/>
    </font>
    <font>
      <b/>
      <u/>
      <sz val="11"/>
      <name val="Arial"/>
      <family val="2"/>
    </font>
    <font>
      <sz val="12"/>
      <color rgb="FF222222"/>
      <name val="Arial"/>
      <family val="2"/>
    </font>
    <font>
      <sz val="11"/>
      <color rgb="FFFF0000"/>
      <name val="Arial"/>
      <family val="2"/>
    </font>
    <font>
      <b/>
      <sz val="11"/>
      <color rgb="FFFF0000"/>
      <name val="Arial"/>
      <family val="2"/>
    </font>
    <font>
      <b/>
      <sz val="11"/>
      <color rgb="FFC00000"/>
      <name val="Arial"/>
      <family val="2"/>
    </font>
    <font>
      <b/>
      <sz val="11"/>
      <color theme="0"/>
      <name val="Arial"/>
      <family val="2"/>
    </font>
    <font>
      <b/>
      <i/>
      <sz val="11"/>
      <color theme="0"/>
      <name val="Arial"/>
      <family val="2"/>
    </font>
    <font>
      <sz val="11"/>
      <color theme="0"/>
      <name val="Arial"/>
      <family val="2"/>
    </font>
    <font>
      <u/>
      <sz val="12"/>
      <color theme="10"/>
      <name val="Arial"/>
      <family val="2"/>
    </font>
    <font>
      <u/>
      <sz val="12"/>
      <color indexed="12"/>
      <name val="Arial"/>
      <family val="2"/>
    </font>
    <font>
      <sz val="12"/>
      <color theme="1"/>
      <name val="Aptos Narrow"/>
      <family val="2"/>
      <scheme val="minor"/>
    </font>
    <font>
      <b/>
      <sz val="12"/>
      <name val="Arial"/>
      <family val="2"/>
    </font>
    <font>
      <i/>
      <sz val="12"/>
      <name val="Arial"/>
      <family val="2"/>
    </font>
    <font>
      <sz val="12"/>
      <color indexed="10"/>
      <name val="Arial"/>
      <family val="2"/>
    </font>
  </fonts>
  <fills count="10">
    <fill>
      <patternFill patternType="none"/>
    </fill>
    <fill>
      <patternFill patternType="gray125"/>
    </fill>
    <fill>
      <patternFill patternType="solid">
        <fgColor rgb="FF0000CD"/>
        <bgColor indexed="64"/>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6" tint="0.59999389629810485"/>
        <bgColor indexed="64"/>
      </patternFill>
    </fill>
  </fills>
  <borders count="3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3" fillId="0" borderId="0" applyNumberFormat="0" applyFill="0" applyBorder="0" applyAlignment="0" applyProtection="0"/>
    <xf numFmtId="0" fontId="8" fillId="0" borderId="0"/>
  </cellStyleXfs>
  <cellXfs count="284">
    <xf numFmtId="0" fontId="0" fillId="0" borderId="0" xfId="0"/>
    <xf numFmtId="0" fontId="10" fillId="0" borderId="0" xfId="0" applyFont="1"/>
    <xf numFmtId="0" fontId="8" fillId="3" borderId="0" xfId="0" applyFont="1" applyFill="1" applyAlignment="1">
      <alignment horizontal="left" vertical="center" wrapText="1"/>
    </xf>
    <xf numFmtId="0" fontId="11" fillId="3" borderId="0" xfId="2" applyFont="1" applyFill="1" applyAlignment="1" applyProtection="1">
      <alignment horizontal="left" vertical="center"/>
    </xf>
    <xf numFmtId="0" fontId="8" fillId="3" borderId="0" xfId="0" applyFont="1" applyFill="1"/>
    <xf numFmtId="0" fontId="0" fillId="0" borderId="0" xfId="0" applyAlignment="1">
      <alignment wrapText="1"/>
    </xf>
    <xf numFmtId="0" fontId="16" fillId="0" borderId="0" xfId="0" applyFont="1" applyAlignment="1">
      <alignment wrapText="1"/>
    </xf>
    <xf numFmtId="0" fontId="16" fillId="0" borderId="4" xfId="0" applyFont="1" applyBorder="1" applyAlignment="1">
      <alignment wrapText="1"/>
    </xf>
    <xf numFmtId="0" fontId="16" fillId="0" borderId="1" xfId="0" applyFont="1" applyBorder="1" applyAlignment="1">
      <alignment wrapText="1"/>
    </xf>
    <xf numFmtId="0" fontId="0" fillId="0" borderId="3" xfId="0" applyBorder="1" applyAlignment="1">
      <alignment wrapText="1"/>
    </xf>
    <xf numFmtId="0" fontId="16" fillId="0" borderId="1" xfId="0" applyFont="1" applyBorder="1" applyAlignment="1">
      <alignment horizontal="left" wrapText="1"/>
    </xf>
    <xf numFmtId="0" fontId="0" fillId="0" borderId="2" xfId="0" applyBorder="1" applyAlignment="1">
      <alignment wrapText="1"/>
    </xf>
    <xf numFmtId="0" fontId="25" fillId="0" borderId="0" xfId="0" applyFont="1" applyAlignment="1">
      <alignment wrapText="1"/>
    </xf>
    <xf numFmtId="0" fontId="27" fillId="0" borderId="0" xfId="0" applyFont="1" applyAlignment="1">
      <alignment wrapText="1"/>
    </xf>
    <xf numFmtId="0" fontId="5" fillId="3" borderId="1" xfId="0" applyFont="1" applyFill="1" applyBorder="1" applyAlignment="1">
      <alignment wrapText="1"/>
    </xf>
    <xf numFmtId="0" fontId="23" fillId="3" borderId="2" xfId="0" applyFont="1" applyFill="1" applyBorder="1" applyAlignment="1">
      <alignment wrapText="1"/>
    </xf>
    <xf numFmtId="0" fontId="23" fillId="3" borderId="3" xfId="0" applyFont="1" applyFill="1" applyBorder="1" applyAlignment="1">
      <alignment wrapText="1"/>
    </xf>
    <xf numFmtId="0" fontId="23" fillId="3" borderId="0" xfId="0" applyFont="1" applyFill="1" applyAlignment="1">
      <alignment wrapText="1"/>
    </xf>
    <xf numFmtId="0" fontId="24" fillId="3" borderId="2" xfId="0" applyFont="1" applyFill="1" applyBorder="1" applyAlignment="1">
      <alignment wrapText="1"/>
    </xf>
    <xf numFmtId="0" fontId="24" fillId="3" borderId="3" xfId="0" applyFont="1" applyFill="1" applyBorder="1" applyAlignment="1">
      <alignment wrapText="1"/>
    </xf>
    <xf numFmtId="0" fontId="25" fillId="3" borderId="0" xfId="0" applyFont="1" applyFill="1" applyAlignment="1">
      <alignment wrapText="1"/>
    </xf>
    <xf numFmtId="0" fontId="26" fillId="3" borderId="4" xfId="0" applyFont="1" applyFill="1" applyBorder="1" applyAlignment="1">
      <alignment wrapText="1"/>
    </xf>
    <xf numFmtId="0" fontId="12" fillId="3" borderId="0" xfId="2" applyFont="1" applyFill="1" applyAlignment="1" applyProtection="1">
      <alignment horizontal="center" vertical="center"/>
    </xf>
    <xf numFmtId="0" fontId="0" fillId="0" borderId="0" xfId="0" applyAlignment="1">
      <alignment horizontal="center" vertical="center"/>
    </xf>
    <xf numFmtId="0" fontId="8" fillId="3" borderId="0" xfId="0" applyFont="1" applyFill="1" applyAlignment="1">
      <alignment wrapText="1"/>
    </xf>
    <xf numFmtId="0" fontId="29" fillId="0" borderId="0" xfId="0" applyFont="1" applyAlignment="1">
      <alignment horizontal="center" wrapText="1"/>
    </xf>
    <xf numFmtId="0" fontId="32" fillId="3" borderId="9" xfId="0" applyFont="1" applyFill="1" applyBorder="1" applyAlignment="1">
      <alignment horizontal="right"/>
    </xf>
    <xf numFmtId="0" fontId="10" fillId="3" borderId="0" xfId="0" applyFont="1" applyFill="1"/>
    <xf numFmtId="0" fontId="10" fillId="3" borderId="5" xfId="0" applyFont="1" applyFill="1" applyBorder="1"/>
    <xf numFmtId="0" fontId="10" fillId="3" borderId="6" xfId="0" applyFont="1" applyFill="1" applyBorder="1"/>
    <xf numFmtId="0" fontId="10" fillId="3" borderId="7" xfId="0" applyFont="1" applyFill="1" applyBorder="1"/>
    <xf numFmtId="0" fontId="10" fillId="3" borderId="8" xfId="0" applyFont="1" applyFill="1" applyBorder="1"/>
    <xf numFmtId="0" fontId="10" fillId="3" borderId="9" xfId="0" applyFont="1" applyFill="1" applyBorder="1"/>
    <xf numFmtId="0" fontId="10" fillId="3" borderId="21" xfId="0" applyFont="1" applyFill="1" applyBorder="1"/>
    <xf numFmtId="0" fontId="10" fillId="3" borderId="22" xfId="0" applyFont="1" applyFill="1" applyBorder="1"/>
    <xf numFmtId="0" fontId="10" fillId="3" borderId="23" xfId="0" applyFont="1" applyFill="1" applyBorder="1"/>
    <xf numFmtId="0" fontId="30" fillId="2" borderId="31" xfId="0" applyFont="1" applyFill="1" applyBorder="1" applyAlignment="1">
      <alignment horizontal="left" vertical="center" wrapText="1"/>
    </xf>
    <xf numFmtId="0" fontId="8" fillId="0" borderId="12" xfId="0" applyFont="1" applyBorder="1" applyAlignment="1">
      <alignment horizontal="left" vertical="center" wrapText="1"/>
    </xf>
    <xf numFmtId="43" fontId="30" fillId="2" borderId="31" xfId="1" applyFont="1" applyFill="1" applyBorder="1" applyAlignment="1" applyProtection="1">
      <alignment horizontal="left"/>
    </xf>
    <xf numFmtId="0" fontId="8" fillId="3" borderId="12" xfId="0" applyFont="1" applyFill="1" applyBorder="1" applyAlignment="1">
      <alignment horizontal="left" vertical="center" wrapText="1"/>
    </xf>
    <xf numFmtId="43" fontId="30" fillId="2" borderId="31" xfId="1" applyFont="1" applyFill="1" applyBorder="1" applyAlignment="1" applyProtection="1">
      <alignment horizontal="left" vertical="center"/>
    </xf>
    <xf numFmtId="0" fontId="34" fillId="3" borderId="9" xfId="0" applyFont="1" applyFill="1" applyBorder="1" applyAlignment="1">
      <alignment horizontal="right"/>
    </xf>
    <xf numFmtId="0" fontId="15" fillId="3" borderId="8" xfId="0" applyFont="1" applyFill="1" applyBorder="1" applyAlignment="1">
      <alignment horizontal="left" vertical="center"/>
    </xf>
    <xf numFmtId="49" fontId="35" fillId="5" borderId="0" xfId="0" applyNumberFormat="1" applyFont="1" applyFill="1" applyAlignment="1" applyProtection="1">
      <alignment horizontal="left" vertical="center"/>
      <protection locked="0"/>
    </xf>
    <xf numFmtId="43" fontId="35" fillId="5" borderId="23" xfId="1" applyFont="1" applyFill="1" applyBorder="1" applyAlignment="1" applyProtection="1">
      <alignment horizontal="center" vertical="center"/>
      <protection locked="0"/>
    </xf>
    <xf numFmtId="0" fontId="10" fillId="3" borderId="1" xfId="0" applyFont="1" applyFill="1" applyBorder="1"/>
    <xf numFmtId="0" fontId="10" fillId="3" borderId="2" xfId="0" applyFont="1" applyFill="1" applyBorder="1"/>
    <xf numFmtId="0" fontId="10" fillId="0" borderId="3" xfId="0" applyFont="1" applyBorder="1"/>
    <xf numFmtId="0" fontId="8" fillId="3" borderId="1" xfId="0" applyFont="1" applyFill="1" applyBorder="1" applyAlignment="1">
      <alignment horizontal="center"/>
    </xf>
    <xf numFmtId="0" fontId="8" fillId="3" borderId="2" xfId="0" applyFont="1" applyFill="1" applyBorder="1" applyAlignment="1">
      <alignment horizontal="center"/>
    </xf>
    <xf numFmtId="0" fontId="8" fillId="3" borderId="3" xfId="0" applyFont="1" applyFill="1" applyBorder="1" applyAlignment="1">
      <alignment horizontal="center"/>
    </xf>
    <xf numFmtId="0" fontId="22" fillId="0" borderId="7" xfId="0" applyFont="1" applyBorder="1"/>
    <xf numFmtId="0" fontId="10" fillId="3" borderId="0" xfId="0" applyFont="1" applyFill="1" applyAlignment="1">
      <alignment horizontal="right"/>
    </xf>
    <xf numFmtId="0" fontId="22" fillId="3" borderId="22" xfId="0" applyFont="1" applyFill="1" applyBorder="1" applyAlignment="1">
      <alignment horizontal="right"/>
    </xf>
    <xf numFmtId="1" fontId="17" fillId="3" borderId="1" xfId="1" applyNumberFormat="1" applyFont="1" applyFill="1" applyBorder="1" applyAlignment="1" applyProtection="1">
      <alignment horizontal="center"/>
    </xf>
    <xf numFmtId="1" fontId="8" fillId="3" borderId="2" xfId="1" applyNumberFormat="1" applyFont="1" applyFill="1" applyBorder="1" applyAlignment="1" applyProtection="1">
      <alignment horizontal="center"/>
    </xf>
    <xf numFmtId="1" fontId="8" fillId="3" borderId="3" xfId="1" applyNumberFormat="1" applyFont="1" applyFill="1" applyBorder="1" applyAlignment="1" applyProtection="1">
      <alignment horizontal="center"/>
    </xf>
    <xf numFmtId="0" fontId="18" fillId="3" borderId="1" xfId="0" applyFont="1" applyFill="1" applyBorder="1" applyAlignment="1">
      <alignment horizontal="center"/>
    </xf>
    <xf numFmtId="0" fontId="18" fillId="3" borderId="2" xfId="0" applyFont="1" applyFill="1" applyBorder="1" applyAlignment="1">
      <alignment horizontal="center"/>
    </xf>
    <xf numFmtId="3" fontId="18" fillId="3" borderId="2" xfId="0" applyNumberFormat="1" applyFont="1" applyFill="1" applyBorder="1" applyAlignment="1">
      <alignment horizontal="center"/>
    </xf>
    <xf numFmtId="169" fontId="19" fillId="3" borderId="2" xfId="0" applyNumberFormat="1" applyFont="1" applyFill="1" applyBorder="1" applyAlignment="1" applyProtection="1">
      <alignment horizontal="center"/>
      <protection locked="0"/>
    </xf>
    <xf numFmtId="169" fontId="19" fillId="3" borderId="2" xfId="0" applyNumberFormat="1" applyFont="1" applyFill="1" applyBorder="1" applyAlignment="1">
      <alignment horizontal="center"/>
    </xf>
    <xf numFmtId="168" fontId="19" fillId="3" borderId="2" xfId="1" applyNumberFormat="1" applyFont="1" applyFill="1" applyBorder="1" applyAlignment="1" applyProtection="1">
      <alignment horizontal="center"/>
    </xf>
    <xf numFmtId="168" fontId="19" fillId="3" borderId="3" xfId="1" applyNumberFormat="1" applyFont="1" applyFill="1" applyBorder="1" applyAlignment="1" applyProtection="1">
      <alignment horizontal="center"/>
    </xf>
    <xf numFmtId="0" fontId="10" fillId="3" borderId="3" xfId="0" applyFont="1" applyFill="1" applyBorder="1"/>
    <xf numFmtId="0" fontId="22" fillId="0" borderId="9" xfId="0" applyFont="1" applyBorder="1"/>
    <xf numFmtId="0" fontId="10" fillId="0" borderId="7" xfId="0" applyFont="1" applyBorder="1"/>
    <xf numFmtId="0" fontId="22" fillId="3" borderId="0" xfId="0" applyFont="1" applyFill="1" applyAlignment="1">
      <alignment horizontal="right"/>
    </xf>
    <xf numFmtId="0" fontId="31" fillId="3" borderId="0" xfId="0" applyFont="1" applyFill="1" applyAlignment="1">
      <alignment horizontal="right"/>
    </xf>
    <xf numFmtId="0" fontId="22" fillId="3" borderId="6" xfId="0" applyFont="1" applyFill="1" applyBorder="1" applyAlignment="1">
      <alignment wrapText="1"/>
    </xf>
    <xf numFmtId="0" fontId="22" fillId="7" borderId="6" xfId="0" applyFont="1" applyFill="1" applyBorder="1" applyAlignment="1">
      <alignment wrapText="1"/>
    </xf>
    <xf numFmtId="0" fontId="22" fillId="3" borderId="7" xfId="0" applyFont="1" applyFill="1" applyBorder="1" applyAlignment="1">
      <alignment wrapText="1"/>
    </xf>
    <xf numFmtId="172" fontId="10" fillId="3" borderId="7" xfId="0" applyNumberFormat="1" applyFont="1" applyFill="1" applyBorder="1"/>
    <xf numFmtId="172" fontId="10" fillId="3" borderId="9" xfId="0" applyNumberFormat="1" applyFont="1" applyFill="1" applyBorder="1"/>
    <xf numFmtId="172" fontId="10" fillId="3" borderId="23" xfId="0" applyNumberFormat="1" applyFont="1" applyFill="1" applyBorder="1"/>
    <xf numFmtId="0" fontId="10" fillId="3" borderId="2" xfId="0" applyFont="1" applyFill="1" applyBorder="1" applyAlignment="1">
      <alignment wrapText="1"/>
    </xf>
    <xf numFmtId="0" fontId="10" fillId="0" borderId="0" xfId="0" applyFont="1" applyProtection="1">
      <protection hidden="1"/>
    </xf>
    <xf numFmtId="0" fontId="22" fillId="0" borderId="17" xfId="0" applyFont="1" applyBorder="1" applyProtection="1">
      <protection hidden="1"/>
    </xf>
    <xf numFmtId="0" fontId="20" fillId="0" borderId="17" xfId="0" applyFont="1" applyBorder="1" applyProtection="1">
      <protection hidden="1"/>
    </xf>
    <xf numFmtId="0" fontId="10" fillId="0" borderId="17" xfId="0" applyFont="1" applyBorder="1" applyProtection="1">
      <protection hidden="1"/>
    </xf>
    <xf numFmtId="0" fontId="21" fillId="0" borderId="17" xfId="0" applyFont="1" applyBorder="1" applyProtection="1">
      <protection hidden="1"/>
    </xf>
    <xf numFmtId="0" fontId="22" fillId="0" borderId="0" xfId="0" applyFont="1" applyProtection="1">
      <protection hidden="1"/>
    </xf>
    <xf numFmtId="171" fontId="10" fillId="0" borderId="17" xfId="0" applyNumberFormat="1" applyFont="1" applyBorder="1" applyProtection="1">
      <protection hidden="1"/>
    </xf>
    <xf numFmtId="173" fontId="21" fillId="0" borderId="0" xfId="0" applyNumberFormat="1" applyFont="1" applyProtection="1">
      <protection hidden="1"/>
    </xf>
    <xf numFmtId="0" fontId="21" fillId="0" borderId="0" xfId="0" applyFont="1" applyProtection="1">
      <protection hidden="1"/>
    </xf>
    <xf numFmtId="165" fontId="10" fillId="0" borderId="17" xfId="0" applyNumberFormat="1" applyFont="1" applyBorder="1" applyProtection="1">
      <protection hidden="1"/>
    </xf>
    <xf numFmtId="0" fontId="10" fillId="0" borderId="17" xfId="0" applyFont="1" applyBorder="1" applyAlignment="1" applyProtection="1">
      <alignment horizontal="left"/>
      <protection hidden="1"/>
    </xf>
    <xf numFmtId="175" fontId="10" fillId="0" borderId="17" xfId="0" applyNumberFormat="1" applyFont="1" applyBorder="1" applyAlignment="1" applyProtection="1">
      <alignment horizontal="left"/>
      <protection hidden="1"/>
    </xf>
    <xf numFmtId="2" fontId="10" fillId="0" borderId="17" xfId="0" applyNumberFormat="1" applyFont="1" applyBorder="1" applyAlignment="1" applyProtection="1">
      <alignment horizontal="left"/>
      <protection hidden="1"/>
    </xf>
    <xf numFmtId="174" fontId="10" fillId="0" borderId="17" xfId="0" applyNumberFormat="1" applyFont="1" applyBorder="1" applyAlignment="1" applyProtection="1">
      <alignment horizontal="left"/>
      <protection hidden="1"/>
    </xf>
    <xf numFmtId="165" fontId="10" fillId="0" borderId="0" xfId="0" applyNumberFormat="1" applyFont="1" applyProtection="1">
      <protection hidden="1"/>
    </xf>
    <xf numFmtId="176" fontId="10" fillId="0" borderId="17" xfId="0" applyNumberFormat="1" applyFont="1" applyBorder="1" applyProtection="1">
      <protection hidden="1"/>
    </xf>
    <xf numFmtId="0" fontId="20" fillId="0" borderId="0" xfId="0" applyFont="1" applyProtection="1">
      <protection hidden="1"/>
    </xf>
    <xf numFmtId="0" fontId="20" fillId="0" borderId="0" xfId="0" applyFont="1" applyAlignment="1" applyProtection="1">
      <alignment horizontal="center"/>
      <protection hidden="1"/>
    </xf>
    <xf numFmtId="0" fontId="35" fillId="5" borderId="9" xfId="0" applyFont="1" applyFill="1" applyBorder="1"/>
    <xf numFmtId="0" fontId="10" fillId="3" borderId="0" xfId="0" applyFont="1" applyFill="1" applyProtection="1">
      <protection locked="0" hidden="1"/>
    </xf>
    <xf numFmtId="0" fontId="6" fillId="0" borderId="10" xfId="0" applyFont="1" applyBorder="1" applyAlignment="1" applyProtection="1">
      <alignment horizontal="center"/>
      <protection locked="0" hidden="1"/>
    </xf>
    <xf numFmtId="0" fontId="6" fillId="0" borderId="11" xfId="0" applyFont="1" applyBorder="1" applyAlignment="1" applyProtection="1">
      <alignment horizontal="center"/>
      <protection locked="0" hidden="1"/>
    </xf>
    <xf numFmtId="0" fontId="6" fillId="0" borderId="12" xfId="0" applyFont="1" applyBorder="1" applyAlignment="1" applyProtection="1">
      <alignment horizontal="center"/>
      <protection locked="0" hidden="1"/>
    </xf>
    <xf numFmtId="0" fontId="3" fillId="0" borderId="13" xfId="0" applyFont="1" applyBorder="1" applyProtection="1">
      <protection locked="0" hidden="1"/>
    </xf>
    <xf numFmtId="0" fontId="3" fillId="0" borderId="14" xfId="0" applyFont="1" applyBorder="1" applyAlignment="1" applyProtection="1">
      <alignment horizontal="center" vertical="center"/>
      <protection locked="0" hidden="1"/>
    </xf>
    <xf numFmtId="0" fontId="3" fillId="0" borderId="16" xfId="0" applyFont="1" applyBorder="1" applyProtection="1">
      <protection locked="0" hidden="1"/>
    </xf>
    <xf numFmtId="0" fontId="3" fillId="0" borderId="17" xfId="0" applyFont="1" applyBorder="1" applyAlignment="1" applyProtection="1">
      <alignment horizontal="center" vertical="center"/>
      <protection locked="0" hidden="1"/>
    </xf>
    <xf numFmtId="0" fontId="3" fillId="0" borderId="19" xfId="0" applyFont="1" applyBorder="1" applyProtection="1">
      <protection locked="0" hidden="1"/>
    </xf>
    <xf numFmtId="0" fontId="3" fillId="0" borderId="20" xfId="0" applyFont="1" applyBorder="1" applyAlignment="1" applyProtection="1">
      <alignment horizontal="center" vertical="center"/>
      <protection locked="0" hidden="1"/>
    </xf>
    <xf numFmtId="0" fontId="3" fillId="0" borderId="17" xfId="0" applyFont="1" applyBorder="1" applyAlignment="1" applyProtection="1">
      <alignment horizontal="center"/>
      <protection locked="0" hidden="1"/>
    </xf>
    <xf numFmtId="0" fontId="6" fillId="0" borderId="16" xfId="0" applyFont="1" applyBorder="1" applyAlignment="1" applyProtection="1">
      <alignment horizontal="center"/>
      <protection locked="0" hidden="1"/>
    </xf>
    <xf numFmtId="0" fontId="6" fillId="0" borderId="17" xfId="0" applyFont="1" applyBorder="1" applyAlignment="1" applyProtection="1">
      <alignment horizontal="center"/>
      <protection locked="0" hidden="1"/>
    </xf>
    <xf numFmtId="0" fontId="10" fillId="3" borderId="8" xfId="0" applyFont="1" applyFill="1" applyBorder="1" applyProtection="1">
      <protection locked="0" hidden="1"/>
    </xf>
    <xf numFmtId="0" fontId="4" fillId="3" borderId="9" xfId="0" applyFont="1" applyFill="1" applyBorder="1" applyProtection="1">
      <protection locked="0" hidden="1"/>
    </xf>
    <xf numFmtId="0" fontId="10" fillId="0" borderId="0" xfId="0" applyFont="1" applyProtection="1">
      <protection locked="0" hidden="1"/>
    </xf>
    <xf numFmtId="0" fontId="0" fillId="0" borderId="0" xfId="0" applyProtection="1">
      <protection hidden="1"/>
    </xf>
    <xf numFmtId="171" fontId="10" fillId="6" borderId="9" xfId="0" applyNumberFormat="1" applyFont="1" applyFill="1" applyBorder="1" applyProtection="1">
      <protection hidden="1"/>
    </xf>
    <xf numFmtId="171" fontId="22" fillId="6" borderId="23" xfId="0" applyNumberFormat="1" applyFont="1" applyFill="1" applyBorder="1" applyProtection="1">
      <protection hidden="1"/>
    </xf>
    <xf numFmtId="171" fontId="10" fillId="6" borderId="9" xfId="0" applyNumberFormat="1" applyFont="1" applyFill="1" applyBorder="1" applyAlignment="1" applyProtection="1">
      <alignment vertical="center"/>
      <protection hidden="1"/>
    </xf>
    <xf numFmtId="171" fontId="10" fillId="6" borderId="9" xfId="0" applyNumberFormat="1" applyFont="1" applyFill="1" applyBorder="1" applyAlignment="1" applyProtection="1">
      <alignment horizontal="right" vertical="center"/>
      <protection hidden="1"/>
    </xf>
    <xf numFmtId="165" fontId="10" fillId="6" borderId="9" xfId="0" applyNumberFormat="1" applyFont="1" applyFill="1" applyBorder="1" applyProtection="1">
      <protection hidden="1"/>
    </xf>
    <xf numFmtId="165" fontId="22" fillId="6" borderId="9" xfId="0" applyNumberFormat="1" applyFont="1" applyFill="1" applyBorder="1" applyProtection="1">
      <protection hidden="1"/>
    </xf>
    <xf numFmtId="165" fontId="22" fillId="6" borderId="4" xfId="0" applyNumberFormat="1" applyFont="1" applyFill="1" applyBorder="1" applyProtection="1">
      <protection hidden="1"/>
    </xf>
    <xf numFmtId="0" fontId="10" fillId="3" borderId="9" xfId="0" applyFont="1" applyFill="1" applyBorder="1" applyProtection="1">
      <protection hidden="1"/>
    </xf>
    <xf numFmtId="0" fontId="10" fillId="3" borderId="0" xfId="0" applyFont="1" applyFill="1" applyProtection="1">
      <protection hidden="1"/>
    </xf>
    <xf numFmtId="0" fontId="10" fillId="3" borderId="22" xfId="0" applyFont="1" applyFill="1" applyBorder="1" applyProtection="1">
      <protection hidden="1"/>
    </xf>
    <xf numFmtId="165" fontId="22" fillId="3" borderId="9" xfId="0" applyNumberFormat="1" applyFont="1" applyFill="1" applyBorder="1" applyProtection="1">
      <protection hidden="1"/>
    </xf>
    <xf numFmtId="165" fontId="22" fillId="3" borderId="23" xfId="0" applyNumberFormat="1" applyFont="1" applyFill="1" applyBorder="1" applyProtection="1">
      <protection hidden="1"/>
    </xf>
    <xf numFmtId="0" fontId="36" fillId="3" borderId="9" xfId="0" applyFont="1" applyFill="1" applyBorder="1" applyProtection="1">
      <protection hidden="1"/>
    </xf>
    <xf numFmtId="0" fontId="4" fillId="0" borderId="15" xfId="0" applyFont="1" applyBorder="1" applyAlignment="1" applyProtection="1">
      <alignment horizontal="center" wrapText="1"/>
      <protection hidden="1"/>
    </xf>
    <xf numFmtId="0" fontId="4" fillId="0" borderId="18" xfId="0" applyFont="1" applyBorder="1" applyAlignment="1" applyProtection="1">
      <alignment horizontal="center"/>
      <protection hidden="1"/>
    </xf>
    <xf numFmtId="0" fontId="6" fillId="0" borderId="18" xfId="0" applyFont="1" applyBorder="1" applyAlignment="1" applyProtection="1">
      <alignment horizontal="center"/>
      <protection hidden="1"/>
    </xf>
    <xf numFmtId="167" fontId="35" fillId="5" borderId="33" xfId="1" applyNumberFormat="1" applyFont="1" applyFill="1" applyBorder="1" applyAlignment="1" applyProtection="1">
      <alignment horizontal="center" vertical="center"/>
      <protection locked="0"/>
    </xf>
    <xf numFmtId="43" fontId="35" fillId="5" borderId="33" xfId="1" applyFont="1" applyFill="1" applyBorder="1" applyAlignment="1" applyProtection="1">
      <alignment horizontal="center" vertical="center"/>
      <protection locked="0"/>
    </xf>
    <xf numFmtId="165" fontId="35" fillId="5" borderId="33" xfId="1" applyNumberFormat="1" applyFont="1" applyFill="1" applyBorder="1" applyAlignment="1" applyProtection="1">
      <alignment horizontal="center" vertical="center"/>
      <protection locked="0"/>
    </xf>
    <xf numFmtId="168" fontId="35" fillId="5" borderId="7" xfId="1" applyNumberFormat="1" applyFont="1" applyFill="1" applyBorder="1" applyAlignment="1" applyProtection="1">
      <alignment horizontal="center" vertical="center"/>
      <protection locked="0"/>
    </xf>
    <xf numFmtId="168" fontId="35" fillId="5" borderId="33" xfId="1" applyNumberFormat="1" applyFont="1" applyFill="1" applyBorder="1" applyAlignment="1" applyProtection="1">
      <alignment horizontal="center" vertical="center"/>
      <protection locked="0"/>
    </xf>
    <xf numFmtId="165" fontId="10" fillId="7" borderId="0" xfId="0" applyNumberFormat="1" applyFont="1" applyFill="1" applyProtection="1">
      <protection locked="0"/>
    </xf>
    <xf numFmtId="165" fontId="10" fillId="7" borderId="0" xfId="0" quotePrefix="1" applyNumberFormat="1" applyFont="1" applyFill="1" applyProtection="1">
      <protection locked="0"/>
    </xf>
    <xf numFmtId="165" fontId="10" fillId="7" borderId="22" xfId="0" applyNumberFormat="1" applyFont="1" applyFill="1" applyBorder="1" applyProtection="1">
      <protection locked="0"/>
    </xf>
    <xf numFmtId="49" fontId="35" fillId="5" borderId="9" xfId="0" applyNumberFormat="1" applyFont="1" applyFill="1" applyBorder="1" applyProtection="1">
      <protection locked="0"/>
    </xf>
    <xf numFmtId="177" fontId="35" fillId="5" borderId="33" xfId="1" applyNumberFormat="1" applyFont="1" applyFill="1" applyBorder="1" applyAlignment="1" applyProtection="1">
      <alignment horizontal="center" vertical="center"/>
      <protection locked="0"/>
    </xf>
    <xf numFmtId="49" fontId="45" fillId="5" borderId="0" xfId="0" applyNumberFormat="1" applyFont="1" applyFill="1" applyAlignment="1" applyProtection="1">
      <alignment horizontal="left" vertical="center"/>
      <protection locked="0"/>
    </xf>
    <xf numFmtId="165" fontId="10" fillId="8" borderId="9" xfId="0" applyNumberFormat="1" applyFont="1" applyFill="1" applyBorder="1" applyProtection="1">
      <protection hidden="1"/>
    </xf>
    <xf numFmtId="170" fontId="10" fillId="9" borderId="17" xfId="0" applyNumberFormat="1" applyFont="1" applyFill="1" applyBorder="1" applyProtection="1">
      <protection hidden="1"/>
    </xf>
    <xf numFmtId="165" fontId="46" fillId="0" borderId="0" xfId="0" applyNumberFormat="1" applyFont="1" applyProtection="1">
      <protection hidden="1"/>
    </xf>
    <xf numFmtId="165" fontId="46" fillId="3" borderId="2" xfId="0" applyNumberFormat="1" applyFont="1" applyFill="1" applyBorder="1"/>
    <xf numFmtId="0" fontId="46" fillId="3" borderId="2" xfId="0" applyFont="1" applyFill="1" applyBorder="1"/>
    <xf numFmtId="165" fontId="10" fillId="3" borderId="9" xfId="0" applyNumberFormat="1" applyFont="1" applyFill="1" applyBorder="1" applyProtection="1">
      <protection hidden="1"/>
    </xf>
    <xf numFmtId="165" fontId="47" fillId="3" borderId="9" xfId="0" applyNumberFormat="1" applyFont="1" applyFill="1" applyBorder="1" applyProtection="1">
      <protection hidden="1"/>
    </xf>
    <xf numFmtId="0" fontId="10" fillId="6" borderId="17" xfId="0" applyFont="1" applyFill="1" applyBorder="1" applyProtection="1">
      <protection hidden="1"/>
    </xf>
    <xf numFmtId="165" fontId="10" fillId="6" borderId="17" xfId="0" applyNumberFormat="1" applyFont="1" applyFill="1" applyBorder="1" applyProtection="1">
      <protection hidden="1"/>
    </xf>
    <xf numFmtId="0" fontId="10" fillId="6" borderId="0" xfId="0" applyFont="1" applyFill="1" applyProtection="1">
      <protection hidden="1"/>
    </xf>
    <xf numFmtId="165" fontId="46" fillId="6" borderId="0" xfId="0" applyNumberFormat="1" applyFont="1" applyFill="1" applyProtection="1">
      <protection hidden="1"/>
    </xf>
    <xf numFmtId="0" fontId="15" fillId="6" borderId="17" xfId="0" applyFont="1" applyFill="1" applyBorder="1" applyProtection="1">
      <protection hidden="1"/>
    </xf>
    <xf numFmtId="0" fontId="10" fillId="6" borderId="17" xfId="0" applyFont="1" applyFill="1" applyBorder="1" applyAlignment="1" applyProtection="1">
      <alignment wrapText="1"/>
      <protection hidden="1"/>
    </xf>
    <xf numFmtId="0" fontId="47" fillId="6" borderId="0" xfId="0" applyFont="1" applyFill="1" applyProtection="1">
      <protection hidden="1"/>
    </xf>
    <xf numFmtId="0" fontId="46" fillId="6" borderId="0" xfId="0" applyFont="1" applyFill="1" applyProtection="1">
      <protection hidden="1"/>
    </xf>
    <xf numFmtId="0" fontId="31" fillId="3" borderId="22" xfId="0" applyFont="1" applyFill="1" applyBorder="1" applyAlignment="1">
      <alignment horizontal="right" vertical="center" wrapText="1"/>
    </xf>
    <xf numFmtId="0" fontId="49" fillId="3" borderId="5" xfId="0" applyFont="1" applyFill="1" applyBorder="1" applyAlignment="1">
      <alignment wrapText="1"/>
    </xf>
    <xf numFmtId="165" fontId="51" fillId="3" borderId="8" xfId="0" applyNumberFormat="1" applyFont="1" applyFill="1" applyBorder="1" applyProtection="1">
      <protection hidden="1"/>
    </xf>
    <xf numFmtId="165" fontId="51" fillId="3" borderId="21" xfId="0" applyNumberFormat="1" applyFont="1" applyFill="1" applyBorder="1" applyProtection="1">
      <protection hidden="1"/>
    </xf>
    <xf numFmtId="0" fontId="15" fillId="3" borderId="6" xfId="0" applyFont="1" applyFill="1" applyBorder="1" applyAlignment="1">
      <alignment wrapText="1"/>
    </xf>
    <xf numFmtId="172" fontId="14" fillId="3" borderId="0" xfId="0" applyNumberFormat="1" applyFont="1" applyFill="1" applyProtection="1">
      <protection hidden="1"/>
    </xf>
    <xf numFmtId="0" fontId="14" fillId="3" borderId="22" xfId="0" applyFont="1" applyFill="1" applyBorder="1" applyProtection="1">
      <protection hidden="1"/>
    </xf>
    <xf numFmtId="165" fontId="14" fillId="6" borderId="23" xfId="0" applyNumberFormat="1" applyFont="1" applyFill="1" applyBorder="1" applyAlignment="1" applyProtection="1">
      <alignment horizontal="right" vertical="center"/>
      <protection hidden="1"/>
    </xf>
    <xf numFmtId="164" fontId="35" fillId="5" borderId="0" xfId="0" applyNumberFormat="1" applyFont="1" applyFill="1" applyAlignment="1" applyProtection="1">
      <alignment horizontal="left" vertical="center"/>
      <protection locked="0"/>
    </xf>
    <xf numFmtId="0" fontId="35" fillId="5" borderId="9" xfId="0" applyFont="1" applyFill="1" applyBorder="1"/>
    <xf numFmtId="1" fontId="35" fillId="5" borderId="0" xfId="0" applyNumberFormat="1" applyFont="1" applyFill="1" applyAlignment="1" applyProtection="1">
      <alignment horizontal="left" vertical="center"/>
      <protection locked="0"/>
    </xf>
    <xf numFmtId="0" fontId="9" fillId="2" borderId="31" xfId="0" applyFont="1" applyFill="1" applyBorder="1" applyAlignment="1">
      <alignment horizontal="center"/>
    </xf>
    <xf numFmtId="0" fontId="33" fillId="2" borderId="32" xfId="0" applyFont="1" applyFill="1" applyBorder="1" applyAlignment="1">
      <alignment horizontal="center"/>
    </xf>
    <xf numFmtId="0" fontId="33" fillId="2" borderId="33" xfId="0" applyFont="1" applyFill="1" applyBorder="1" applyAlignment="1">
      <alignment horizontal="center"/>
    </xf>
    <xf numFmtId="0" fontId="9" fillId="2" borderId="31" xfId="0" applyFont="1" applyFill="1" applyBorder="1" applyAlignment="1">
      <alignment horizontal="center" wrapText="1"/>
    </xf>
    <xf numFmtId="0" fontId="33" fillId="2" borderId="32" xfId="0" applyFont="1" applyFill="1" applyBorder="1" applyAlignment="1">
      <alignment horizontal="center" wrapText="1"/>
    </xf>
    <xf numFmtId="0" fontId="33" fillId="2" borderId="33" xfId="0" applyFont="1" applyFill="1" applyBorder="1" applyAlignment="1">
      <alignment horizontal="center" wrapText="1"/>
    </xf>
    <xf numFmtId="0" fontId="9" fillId="2" borderId="31" xfId="0" applyFont="1" applyFill="1" applyBorder="1" applyAlignment="1">
      <alignment horizontal="center" vertical="center" wrapText="1"/>
    </xf>
    <xf numFmtId="0" fontId="33" fillId="2" borderId="32" xfId="0" applyFont="1" applyFill="1" applyBorder="1" applyAlignment="1">
      <alignment horizontal="center" vertical="center" wrapText="1"/>
    </xf>
    <xf numFmtId="0" fontId="33" fillId="2" borderId="33" xfId="0" applyFont="1" applyFill="1" applyBorder="1" applyAlignment="1">
      <alignment horizontal="center" vertical="center" wrapText="1"/>
    </xf>
    <xf numFmtId="0" fontId="10" fillId="3" borderId="8" xfId="0" applyFont="1" applyFill="1" applyBorder="1" applyAlignment="1">
      <alignment horizontal="right" vertical="center"/>
    </xf>
    <xf numFmtId="0" fontId="0" fillId="3" borderId="0" xfId="0" applyFill="1" applyAlignment="1">
      <alignment horizontal="right" vertical="center"/>
    </xf>
    <xf numFmtId="0" fontId="10" fillId="3" borderId="8" xfId="0" applyFont="1" applyFill="1" applyBorder="1" applyAlignment="1">
      <alignment horizontal="right" vertical="center" wrapText="1"/>
    </xf>
    <xf numFmtId="0" fontId="0" fillId="3" borderId="0" xfId="0" applyFill="1" applyAlignment="1">
      <alignment horizontal="right" vertical="center" wrapText="1"/>
    </xf>
    <xf numFmtId="0" fontId="10" fillId="3" borderId="5" xfId="0" applyFont="1" applyFill="1" applyBorder="1"/>
    <xf numFmtId="0" fontId="0" fillId="0" borderId="6" xfId="0" applyBorder="1"/>
    <xf numFmtId="0" fontId="0" fillId="0" borderId="7" xfId="0" applyBorder="1"/>
    <xf numFmtId="0" fontId="0" fillId="0" borderId="21" xfId="0" applyBorder="1"/>
    <xf numFmtId="0" fontId="0" fillId="0" borderId="22" xfId="0" applyBorder="1"/>
    <xf numFmtId="0" fontId="0" fillId="0" borderId="23" xfId="0" applyBorder="1"/>
    <xf numFmtId="0" fontId="10" fillId="3" borderId="31" xfId="0" applyFont="1" applyFill="1" applyBorder="1" applyAlignment="1">
      <alignment vertical="center"/>
    </xf>
    <xf numFmtId="0" fontId="0" fillId="0" borderId="32" xfId="0" applyBorder="1"/>
    <xf numFmtId="0" fontId="0" fillId="0" borderId="33" xfId="0" applyBorder="1"/>
    <xf numFmtId="0" fontId="35" fillId="5" borderId="0" xfId="0" applyFont="1" applyFill="1" applyAlignment="1" applyProtection="1">
      <alignment horizontal="left" vertical="center"/>
      <protection locked="0"/>
    </xf>
    <xf numFmtId="0" fontId="22" fillId="3" borderId="31" xfId="0" applyFont="1" applyFill="1" applyBorder="1" applyAlignment="1">
      <alignment horizontal="center" wrapText="1"/>
    </xf>
    <xf numFmtId="0" fontId="43" fillId="0" borderId="32" xfId="0" applyFont="1" applyBorder="1" applyAlignment="1">
      <alignment horizontal="center" wrapText="1"/>
    </xf>
    <xf numFmtId="0" fontId="43" fillId="0" borderId="33" xfId="0" applyFont="1" applyBorder="1" applyAlignment="1">
      <alignment horizontal="center" wrapText="1"/>
    </xf>
    <xf numFmtId="0" fontId="22" fillId="3" borderId="31" xfId="0" applyFont="1" applyFill="1" applyBorder="1" applyAlignment="1">
      <alignment wrapText="1"/>
    </xf>
    <xf numFmtId="0" fontId="43" fillId="0" borderId="32" xfId="0" applyFont="1" applyBorder="1" applyAlignment="1">
      <alignment wrapText="1"/>
    </xf>
    <xf numFmtId="0" fontId="43" fillId="0" borderId="33" xfId="0" applyFont="1" applyBorder="1" applyAlignment="1">
      <alignment wrapText="1"/>
    </xf>
    <xf numFmtId="0" fontId="15" fillId="0" borderId="31" xfId="1" applyNumberFormat="1" applyFont="1" applyFill="1" applyBorder="1" applyAlignment="1" applyProtection="1">
      <alignment vertical="center" wrapText="1"/>
    </xf>
    <xf numFmtId="0" fontId="0" fillId="0" borderId="32" xfId="0" applyBorder="1" applyAlignment="1">
      <alignment vertical="center"/>
    </xf>
    <xf numFmtId="0" fontId="0" fillId="0" borderId="32" xfId="0" applyBorder="1" applyAlignment="1">
      <alignment vertical="center" wrapText="1"/>
    </xf>
    <xf numFmtId="0" fontId="15" fillId="3" borderId="31" xfId="1" applyNumberFormat="1" applyFont="1" applyFill="1" applyBorder="1" applyAlignment="1" applyProtection="1">
      <alignment horizontal="left" vertical="center" wrapText="1"/>
    </xf>
    <xf numFmtId="43" fontId="15" fillId="3" borderId="21" xfId="1" applyFont="1" applyFill="1" applyBorder="1" applyAlignment="1" applyProtection="1">
      <alignment vertical="center" wrapText="1"/>
    </xf>
    <xf numFmtId="43" fontId="15" fillId="3" borderId="22" xfId="1" applyFont="1" applyFill="1" applyBorder="1" applyAlignment="1" applyProtection="1">
      <alignment vertical="center" wrapText="1"/>
    </xf>
    <xf numFmtId="0" fontId="42" fillId="3" borderId="31" xfId="1" applyNumberFormat="1" applyFont="1" applyFill="1" applyBorder="1" applyAlignment="1" applyProtection="1">
      <alignment vertical="center" wrapText="1"/>
    </xf>
    <xf numFmtId="0" fontId="22" fillId="0" borderId="32" xfId="0" applyFont="1" applyBorder="1" applyAlignment="1">
      <alignment vertical="center" wrapText="1"/>
    </xf>
    <xf numFmtId="0" fontId="15" fillId="3" borderId="31" xfId="1" applyNumberFormat="1" applyFont="1" applyFill="1" applyBorder="1" applyAlignment="1" applyProtection="1">
      <alignment vertical="center" wrapText="1"/>
    </xf>
    <xf numFmtId="0" fontId="15" fillId="3" borderId="5" xfId="1" applyNumberFormat="1" applyFont="1" applyFill="1" applyBorder="1" applyAlignment="1" applyProtection="1">
      <alignment vertical="center" wrapText="1"/>
    </xf>
    <xf numFmtId="0" fontId="22" fillId="0" borderId="6" xfId="0" applyFont="1" applyBorder="1" applyAlignment="1">
      <alignment vertical="center" wrapText="1"/>
    </xf>
    <xf numFmtId="43" fontId="15" fillId="3" borderId="31" xfId="1" applyFont="1" applyFill="1" applyBorder="1" applyAlignment="1" applyProtection="1">
      <alignment vertical="center"/>
      <protection locked="0"/>
    </xf>
    <xf numFmtId="0" fontId="9" fillId="2" borderId="32" xfId="0" applyFont="1" applyFill="1" applyBorder="1" applyAlignment="1">
      <alignment horizontal="center"/>
    </xf>
    <xf numFmtId="0" fontId="9" fillId="2" borderId="33" xfId="0" applyFont="1" applyFill="1" applyBorder="1" applyAlignment="1">
      <alignment horizontal="center"/>
    </xf>
    <xf numFmtId="0" fontId="37" fillId="2" borderId="31" xfId="0" applyFont="1" applyFill="1" applyBorder="1"/>
    <xf numFmtId="0" fontId="37" fillId="2" borderId="32" xfId="0" applyFont="1" applyFill="1" applyBorder="1"/>
    <xf numFmtId="0" fontId="37" fillId="2" borderId="33" xfId="0" applyFont="1" applyFill="1" applyBorder="1"/>
    <xf numFmtId="0" fontId="12" fillId="3" borderId="0" xfId="0" applyFont="1" applyFill="1" applyAlignment="1">
      <alignment horizontal="center" vertical="center" wrapText="1"/>
    </xf>
    <xf numFmtId="0" fontId="28" fillId="0" borderId="22" xfId="0" applyFont="1" applyBorder="1" applyAlignment="1">
      <alignment horizontal="center" vertical="center" wrapText="1"/>
    </xf>
    <xf numFmtId="0" fontId="8" fillId="3" borderId="0" xfId="0" applyFont="1" applyFill="1" applyAlignment="1">
      <alignment horizontal="left" vertical="center" wrapText="1"/>
    </xf>
    <xf numFmtId="0" fontId="12" fillId="3" borderId="0" xfId="2" applyFont="1" applyFill="1" applyAlignment="1" applyProtection="1">
      <alignment horizontal="center" vertical="center"/>
    </xf>
    <xf numFmtId="0" fontId="0" fillId="0" borderId="0" xfId="0" applyAlignment="1">
      <alignment horizontal="center" vertical="center"/>
    </xf>
    <xf numFmtId="0" fontId="9" fillId="2" borderId="21" xfId="0" applyFont="1" applyFill="1" applyBorder="1" applyAlignment="1" applyProtection="1">
      <alignment horizontal="center" vertical="center" wrapText="1"/>
      <protection locked="0" hidden="1"/>
    </xf>
    <xf numFmtId="0" fontId="9" fillId="2" borderId="22" xfId="0" applyFont="1" applyFill="1" applyBorder="1" applyAlignment="1" applyProtection="1">
      <alignment horizontal="center" vertical="center" wrapText="1"/>
      <protection locked="0" hidden="1"/>
    </xf>
    <xf numFmtId="0" fontId="9" fillId="2" borderId="23" xfId="0" applyFont="1" applyFill="1" applyBorder="1" applyAlignment="1" applyProtection="1">
      <alignment horizontal="center" vertical="center" wrapText="1"/>
      <protection locked="0" hidden="1"/>
    </xf>
    <xf numFmtId="0" fontId="7" fillId="2" borderId="5" xfId="0" applyFont="1" applyFill="1" applyBorder="1" applyAlignment="1" applyProtection="1">
      <alignment horizontal="center"/>
      <protection locked="0" hidden="1"/>
    </xf>
    <xf numFmtId="0" fontId="7" fillId="2" borderId="6" xfId="0" applyFont="1" applyFill="1" applyBorder="1" applyAlignment="1" applyProtection="1">
      <alignment horizontal="center"/>
      <protection locked="0" hidden="1"/>
    </xf>
    <xf numFmtId="0" fontId="7" fillId="2" borderId="7" xfId="0" applyFont="1" applyFill="1" applyBorder="1" applyAlignment="1" applyProtection="1">
      <alignment horizontal="center"/>
      <protection locked="0" hidden="1"/>
    </xf>
    <xf numFmtId="0" fontId="3" fillId="3" borderId="8" xfId="0" applyFont="1" applyFill="1" applyBorder="1" applyAlignment="1" applyProtection="1">
      <alignment horizontal="center"/>
      <protection locked="0" hidden="1"/>
    </xf>
    <xf numFmtId="0" fontId="8" fillId="3" borderId="0" xfId="0" applyFont="1" applyFill="1" applyAlignment="1" applyProtection="1">
      <alignment horizontal="center"/>
      <protection locked="0" hidden="1"/>
    </xf>
    <xf numFmtId="0" fontId="8" fillId="3" borderId="9" xfId="0" applyFont="1" applyFill="1" applyBorder="1" applyAlignment="1" applyProtection="1">
      <alignment horizontal="center"/>
      <protection locked="0" hidden="1"/>
    </xf>
    <xf numFmtId="0" fontId="3" fillId="2" borderId="24" xfId="0" applyFont="1" applyFill="1" applyBorder="1" applyAlignment="1" applyProtection="1">
      <alignment horizontal="center"/>
      <protection locked="0" hidden="1"/>
    </xf>
    <xf numFmtId="0" fontId="3" fillId="2" borderId="25" xfId="0" applyFont="1" applyFill="1" applyBorder="1" applyAlignment="1" applyProtection="1">
      <alignment horizontal="center"/>
      <protection locked="0" hidden="1"/>
    </xf>
    <xf numFmtId="0" fontId="3" fillId="2" borderId="26" xfId="0" applyFont="1" applyFill="1" applyBorder="1" applyAlignment="1" applyProtection="1">
      <alignment horizontal="center"/>
      <protection locked="0" hidden="1"/>
    </xf>
    <xf numFmtId="0" fontId="3" fillId="2" borderId="27" xfId="0" applyFont="1" applyFill="1" applyBorder="1" applyAlignment="1" applyProtection="1">
      <alignment horizontal="center"/>
      <protection locked="0" hidden="1"/>
    </xf>
    <xf numFmtId="0" fontId="3" fillId="2" borderId="28" xfId="0" applyFont="1" applyFill="1" applyBorder="1" applyAlignment="1" applyProtection="1">
      <alignment horizontal="center"/>
      <protection locked="0" hidden="1"/>
    </xf>
    <xf numFmtId="0" fontId="3" fillId="2" borderId="29" xfId="0" applyFont="1" applyFill="1" applyBorder="1" applyAlignment="1" applyProtection="1">
      <alignment horizontal="center"/>
      <protection locked="0" hidden="1"/>
    </xf>
    <xf numFmtId="0" fontId="3" fillId="3" borderId="30" xfId="0" applyFont="1" applyFill="1" applyBorder="1" applyAlignment="1">
      <alignment vertical="center"/>
    </xf>
    <xf numFmtId="0" fontId="3" fillId="3" borderId="0" xfId="0" applyFont="1" applyFill="1" applyBorder="1" applyAlignment="1">
      <alignment horizontal="left" vertical="center"/>
    </xf>
    <xf numFmtId="0" fontId="3" fillId="3" borderId="0" xfId="0" applyFont="1" applyFill="1" applyBorder="1" applyAlignment="1">
      <alignment vertical="center"/>
    </xf>
    <xf numFmtId="0" fontId="3" fillId="3" borderId="0" xfId="0" applyFont="1" applyFill="1" applyBorder="1" applyAlignment="1">
      <alignment horizontal="right" vertical="center"/>
    </xf>
    <xf numFmtId="0" fontId="3" fillId="3" borderId="0" xfId="0" applyFont="1" applyFill="1" applyBorder="1" applyAlignment="1">
      <alignment horizontal="right" vertical="center" wrapText="1"/>
    </xf>
    <xf numFmtId="0" fontId="52" fillId="3" borderId="0" xfId="3" applyFont="1" applyFill="1" applyBorder="1" applyAlignment="1" applyProtection="1">
      <alignment horizontal="right" vertical="center"/>
    </xf>
    <xf numFmtId="0" fontId="53" fillId="3" borderId="0" xfId="3" applyFont="1" applyFill="1" applyBorder="1" applyAlignment="1" applyProtection="1">
      <alignment horizontal="right" vertical="center"/>
    </xf>
    <xf numFmtId="0" fontId="54" fillId="3" borderId="0" xfId="0" applyFont="1" applyFill="1" applyBorder="1"/>
    <xf numFmtId="0" fontId="55" fillId="4" borderId="0" xfId="0" applyFont="1" applyFill="1" applyBorder="1" applyAlignment="1" applyProtection="1">
      <alignment horizontal="right" vertical="center" wrapText="1"/>
      <protection hidden="1"/>
    </xf>
    <xf numFmtId="0" fontId="54" fillId="0" borderId="0" xfId="0" applyFont="1" applyBorder="1"/>
    <xf numFmtId="0" fontId="3" fillId="4" borderId="0" xfId="0" applyFont="1" applyFill="1" applyBorder="1" applyAlignment="1" applyProtection="1">
      <alignment horizontal="right" vertical="center"/>
      <protection hidden="1"/>
    </xf>
    <xf numFmtId="0" fontId="3" fillId="3" borderId="0" xfId="0" applyFont="1" applyFill="1" applyBorder="1" applyAlignment="1" applyProtection="1">
      <alignment horizontal="right" vertical="center"/>
      <protection hidden="1"/>
    </xf>
    <xf numFmtId="0" fontId="55" fillId="3" borderId="0" xfId="0" applyFont="1" applyFill="1" applyBorder="1" applyAlignment="1" applyProtection="1">
      <alignment horizontal="left" vertical="center"/>
      <protection hidden="1"/>
    </xf>
    <xf numFmtId="0" fontId="3" fillId="3" borderId="0" xfId="0" applyFont="1" applyFill="1" applyBorder="1" applyAlignment="1" applyProtection="1">
      <alignment vertical="center"/>
      <protection hidden="1"/>
    </xf>
    <xf numFmtId="0" fontId="55"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55" fillId="3" borderId="0" xfId="0" applyFont="1" applyFill="1" applyBorder="1" applyAlignment="1" applyProtection="1">
      <alignment horizontal="left" vertical="center" wrapText="1"/>
      <protection hidden="1"/>
    </xf>
    <xf numFmtId="0" fontId="55" fillId="3" borderId="0" xfId="0" applyFont="1" applyFill="1" applyBorder="1" applyAlignment="1">
      <alignment horizontal="left"/>
    </xf>
    <xf numFmtId="0" fontId="55" fillId="3" borderId="0" xfId="0" applyFont="1" applyFill="1" applyBorder="1" applyAlignment="1">
      <alignment vertical="center"/>
    </xf>
    <xf numFmtId="164" fontId="55" fillId="3" borderId="0" xfId="0" applyNumberFormat="1" applyFont="1" applyFill="1" applyBorder="1" applyAlignment="1" applyProtection="1">
      <alignment horizontal="left"/>
      <protection hidden="1"/>
    </xf>
    <xf numFmtId="0" fontId="55" fillId="3" borderId="0" xfId="0" applyFont="1" applyFill="1" applyBorder="1" applyAlignment="1">
      <alignment horizontal="left" vertical="center"/>
    </xf>
    <xf numFmtId="49" fontId="55" fillId="3" borderId="0" xfId="0" applyNumberFormat="1" applyFont="1" applyFill="1" applyBorder="1" applyAlignment="1" applyProtection="1">
      <alignment horizontal="left"/>
      <protection hidden="1"/>
    </xf>
    <xf numFmtId="49" fontId="3" fillId="3" borderId="0" xfId="0" applyNumberFormat="1" applyFont="1" applyFill="1" applyBorder="1" applyAlignment="1" applyProtection="1">
      <alignment horizontal="left" vertical="center"/>
      <protection hidden="1"/>
    </xf>
    <xf numFmtId="164" fontId="55" fillId="4" borderId="0" xfId="0" applyNumberFormat="1" applyFont="1" applyFill="1" applyBorder="1" applyAlignment="1" applyProtection="1">
      <alignment horizontal="left"/>
      <protection hidden="1"/>
    </xf>
    <xf numFmtId="165" fontId="55" fillId="3" borderId="0" xfId="0" applyNumberFormat="1" applyFont="1" applyFill="1" applyBorder="1" applyAlignment="1" applyProtection="1">
      <alignment horizontal="left" vertical="center"/>
      <protection hidden="1"/>
    </xf>
    <xf numFmtId="164" fontId="55" fillId="4" borderId="0" xfId="0" applyNumberFormat="1" applyFont="1" applyFill="1" applyBorder="1" applyAlignment="1" applyProtection="1">
      <alignment horizontal="left" vertical="center"/>
      <protection hidden="1"/>
    </xf>
    <xf numFmtId="164" fontId="55" fillId="3" borderId="0" xfId="0" applyNumberFormat="1"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wrapText="1"/>
      <protection hidden="1"/>
    </xf>
    <xf numFmtId="0" fontId="3" fillId="3" borderId="0" xfId="0" applyFont="1" applyFill="1" applyBorder="1"/>
    <xf numFmtId="166" fontId="3" fillId="3" borderId="0" xfId="0" applyNumberFormat="1" applyFont="1" applyFill="1" applyBorder="1" applyAlignment="1" applyProtection="1">
      <alignment horizontal="left" vertical="center"/>
      <protection hidden="1"/>
    </xf>
    <xf numFmtId="49" fontId="35" fillId="5" borderId="0" xfId="0" applyNumberFormat="1" applyFont="1" applyFill="1" applyAlignment="1" applyProtection="1">
      <protection locked="0"/>
    </xf>
    <xf numFmtId="49" fontId="35" fillId="5" borderId="9" xfId="0" applyNumberFormat="1" applyFont="1" applyFill="1" applyBorder="1" applyAlignment="1" applyProtection="1">
      <protection locked="0"/>
    </xf>
    <xf numFmtId="168" fontId="46" fillId="5" borderId="33" xfId="1" applyNumberFormat="1" applyFont="1" applyFill="1" applyBorder="1" applyAlignment="1" applyProtection="1">
      <alignment horizontal="center" vertical="center"/>
      <protection locked="0"/>
    </xf>
    <xf numFmtId="170" fontId="46" fillId="5" borderId="33" xfId="1" applyNumberFormat="1" applyFont="1" applyFill="1" applyBorder="1" applyAlignment="1" applyProtection="1">
      <alignment horizontal="center" vertical="center"/>
      <protection locked="0"/>
    </xf>
    <xf numFmtId="0" fontId="3" fillId="3" borderId="0" xfId="0" applyFont="1" applyFill="1" applyBorder="1" applyAlignment="1">
      <alignment horizontal="right" wrapText="1"/>
    </xf>
    <xf numFmtId="0" fontId="55" fillId="3" borderId="0" xfId="0" applyFont="1" applyFill="1" applyBorder="1" applyAlignment="1">
      <alignment horizontal="center"/>
    </xf>
    <xf numFmtId="166" fontId="55" fillId="3" borderId="0" xfId="0" applyNumberFormat="1" applyFont="1" applyFill="1" applyBorder="1" applyAlignment="1" applyProtection="1">
      <alignment horizontal="center"/>
      <protection hidden="1"/>
    </xf>
    <xf numFmtId="49" fontId="55" fillId="3" borderId="0" xfId="0" applyNumberFormat="1" applyFont="1" applyFill="1" applyBorder="1" applyAlignment="1" applyProtection="1">
      <alignment horizontal="center"/>
      <protection hidden="1"/>
    </xf>
    <xf numFmtId="0" fontId="55" fillId="3" borderId="0" xfId="0" applyFont="1" applyFill="1" applyBorder="1" applyAlignment="1" applyProtection="1">
      <alignment horizontal="center"/>
      <protection hidden="1"/>
    </xf>
    <xf numFmtId="0" fontId="3" fillId="3" borderId="0" xfId="0" applyFont="1" applyFill="1" applyBorder="1" applyAlignment="1" applyProtection="1">
      <alignment horizontal="center"/>
      <protection hidden="1"/>
    </xf>
    <xf numFmtId="0" fontId="3" fillId="3" borderId="0" xfId="4" applyFont="1" applyFill="1" applyBorder="1" applyAlignment="1" applyProtection="1">
      <alignment horizontal="left"/>
      <protection hidden="1"/>
    </xf>
    <xf numFmtId="0" fontId="3" fillId="3" borderId="0" xfId="4" applyFont="1" applyFill="1" applyBorder="1" applyAlignment="1" applyProtection="1">
      <alignment horizontal="center"/>
      <protection hidden="1"/>
    </xf>
    <xf numFmtId="0" fontId="55" fillId="4" borderId="0" xfId="4" applyFont="1" applyFill="1" applyBorder="1" applyAlignment="1" applyProtection="1">
      <alignment horizontal="center" wrapText="1"/>
      <protection hidden="1"/>
    </xf>
    <xf numFmtId="165" fontId="55" fillId="0" borderId="0" xfId="0" applyNumberFormat="1" applyFont="1" applyBorder="1" applyAlignment="1" applyProtection="1">
      <alignment horizontal="center"/>
      <protection hidden="1"/>
    </xf>
    <xf numFmtId="0" fontId="55" fillId="3" borderId="0" xfId="4" applyFont="1" applyFill="1" applyBorder="1" applyAlignment="1" applyProtection="1">
      <alignment horizontal="center" wrapText="1"/>
      <protection hidden="1"/>
    </xf>
    <xf numFmtId="165" fontId="55" fillId="3" borderId="0" xfId="0" applyNumberFormat="1" applyFont="1" applyFill="1" applyBorder="1" applyAlignment="1" applyProtection="1">
      <alignment horizontal="center"/>
      <protection hidden="1"/>
    </xf>
    <xf numFmtId="164" fontId="55" fillId="4" borderId="0" xfId="0" applyNumberFormat="1" applyFont="1" applyFill="1" applyBorder="1" applyAlignment="1" applyProtection="1">
      <alignment horizontal="center" vertical="center"/>
      <protection hidden="1"/>
    </xf>
    <xf numFmtId="164" fontId="55" fillId="3" borderId="0" xfId="0" applyNumberFormat="1" applyFont="1" applyFill="1" applyBorder="1" applyAlignment="1" applyProtection="1">
      <alignment horizontal="center" vertical="center"/>
      <protection hidden="1"/>
    </xf>
    <xf numFmtId="164" fontId="55" fillId="3" borderId="0" xfId="0" applyNumberFormat="1" applyFont="1" applyFill="1" applyBorder="1" applyAlignment="1" applyProtection="1">
      <alignment horizontal="center"/>
      <protection hidden="1"/>
    </xf>
    <xf numFmtId="0" fontId="3" fillId="3" borderId="0" xfId="0" applyFont="1" applyFill="1" applyBorder="1" applyAlignment="1" applyProtection="1">
      <alignment horizontal="left" vertical="center" wrapText="1"/>
      <protection hidden="1"/>
    </xf>
    <xf numFmtId="0" fontId="54" fillId="0" borderId="0" xfId="0" applyFont="1" applyBorder="1" applyAlignment="1">
      <alignment horizontal="left" vertical="center" wrapText="1"/>
    </xf>
    <xf numFmtId="0" fontId="55" fillId="3" borderId="0" xfId="0" applyFont="1" applyFill="1" applyBorder="1" applyAlignment="1">
      <alignment horizontal="center" vertical="center"/>
    </xf>
    <xf numFmtId="166" fontId="3" fillId="3" borderId="0" xfId="0" applyNumberFormat="1" applyFont="1" applyFill="1" applyBorder="1" applyAlignment="1" applyProtection="1">
      <alignment horizontal="center" vertical="center"/>
      <protection hidden="1"/>
    </xf>
  </cellXfs>
  <cellStyles count="5">
    <cellStyle name="Comma" xfId="1" builtinId="3"/>
    <cellStyle name="Hyperlink" xfId="3" builtinId="8"/>
    <cellStyle name="Normal" xfId="0" builtinId="0"/>
    <cellStyle name="Normal 2" xfId="4" xr:uid="{24FF71E1-9F94-4302-9956-818C0504CB5B}"/>
    <cellStyle name="Title" xfId="2" builtinId="15"/>
  </cellStyles>
  <dxfs count="8">
    <dxf>
      <font>
        <condense val="0"/>
        <extend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font>
    </dxf>
    <dxf>
      <font>
        <color rgb="FF00B050"/>
      </font>
    </dxf>
    <dxf>
      <font>
        <color rgb="FF00B050"/>
      </font>
    </dxf>
    <dxf>
      <font>
        <color rgb="FF00B050"/>
      </font>
    </dxf>
  </dxfs>
  <tableStyles count="0" defaultTableStyle="TableStyleMedium2" defaultPivotStyle="PivotStyleLight16"/>
  <colors>
    <mruColors>
      <color rgb="FFFFFF99"/>
      <color rgb="FF0000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Basis of Costs'!A1"/><Relationship Id="rId7" Type="http://schemas.openxmlformats.org/officeDocument/2006/relationships/hyperlink" Target="#Introduction!A1"/><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hyperlink" Target="#'Terms &amp; Conditions'!A1"/><Relationship Id="rId5" Type="http://schemas.openxmlformats.org/officeDocument/2006/relationships/hyperlink" Target="#Checklist!A1"/><Relationship Id="rId4" Type="http://schemas.openxmlformats.org/officeDocument/2006/relationships/hyperlink" Target="#'Cost of Attendance'!A1"/></Relationships>
</file>

<file path=xl/drawings/_rels/drawing2.xml.rels><?xml version="1.0" encoding="UTF-8" standalone="yes"?>
<Relationships xmlns="http://schemas.openxmlformats.org/package/2006/relationships"><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11</xdr:col>
      <xdr:colOff>1397</xdr:colOff>
      <xdr:row>24</xdr:row>
      <xdr:rowOff>48311</xdr:rowOff>
    </xdr:to>
    <xdr:pic>
      <xdr:nvPicPr>
        <xdr:cNvPr id="2" name="Picture 1">
          <a:extLst>
            <a:ext uri="{FF2B5EF4-FFF2-40B4-BE49-F238E27FC236}">
              <a16:creationId xmlns:a16="http://schemas.microsoft.com/office/drawing/2014/main" id="{1BC2C68E-2B87-83EA-4DE0-96F6B0CC07D9}"/>
            </a:ext>
          </a:extLst>
        </xdr:cNvPr>
        <xdr:cNvPicPr>
          <a:picLocks noChangeAspect="1" noChangeArrowheads="1"/>
        </xdr:cNvPicPr>
      </xdr:nvPicPr>
      <xdr:blipFill>
        <a:blip xmlns:r="http://schemas.openxmlformats.org/officeDocument/2006/relationships" r:embed="rId1" cstate="print">
          <a:alphaModFix amt="95000"/>
          <a:extLst>
            <a:ext uri="{28A0092B-C50C-407E-A947-70E740481C1C}">
              <a14:useLocalDpi xmlns:a14="http://schemas.microsoft.com/office/drawing/2010/main" val="0"/>
            </a:ext>
          </a:extLst>
        </a:blip>
        <a:srcRect/>
        <a:stretch>
          <a:fillRect/>
        </a:stretch>
      </xdr:blipFill>
      <xdr:spPr bwMode="auto">
        <a:xfrm>
          <a:off x="0" y="1"/>
          <a:ext cx="6690878" cy="4444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65388</xdr:colOff>
      <xdr:row>0</xdr:row>
      <xdr:rowOff>85726</xdr:rowOff>
    </xdr:from>
    <xdr:to>
      <xdr:col>7</xdr:col>
      <xdr:colOff>187465</xdr:colOff>
      <xdr:row>5</xdr:row>
      <xdr:rowOff>38100</xdr:rowOff>
    </xdr:to>
    <xdr:pic>
      <xdr:nvPicPr>
        <xdr:cNvPr id="4" name="Picture 3" descr="Logo RGB White">
          <a:extLst>
            <a:ext uri="{FF2B5EF4-FFF2-40B4-BE49-F238E27FC236}">
              <a16:creationId xmlns:a16="http://schemas.microsoft.com/office/drawing/2014/main" id="{B85C277B-DADB-1DCF-33AC-3B940FB8493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388" y="85726"/>
          <a:ext cx="4401891" cy="853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291323</xdr:colOff>
      <xdr:row>18</xdr:row>
      <xdr:rowOff>164156</xdr:rowOff>
    </xdr:from>
    <xdr:to>
      <xdr:col>6</xdr:col>
      <xdr:colOff>239408</xdr:colOff>
      <xdr:row>23</xdr:row>
      <xdr:rowOff>142360</xdr:rowOff>
    </xdr:to>
    <xdr:sp macro="" textlink="">
      <xdr:nvSpPr>
        <xdr:cNvPr id="13" name="Rectangle: Rounded Corners 12">
          <a:hlinkClick xmlns:r="http://schemas.openxmlformats.org/officeDocument/2006/relationships" r:id="rId3"/>
          <a:extLst>
            <a:ext uri="{FF2B5EF4-FFF2-40B4-BE49-F238E27FC236}">
              <a16:creationId xmlns:a16="http://schemas.microsoft.com/office/drawing/2014/main" id="{BB3BBBAD-6A0E-4A81-B715-33ACBCA1C49C}"/>
            </a:ext>
          </a:extLst>
        </xdr:cNvPr>
        <xdr:cNvSpPr/>
      </xdr:nvSpPr>
      <xdr:spPr>
        <a:xfrm>
          <a:off x="2723861" y="3461271"/>
          <a:ext cx="1164355" cy="894070"/>
        </a:xfrm>
        <a:prstGeom prst="roundRect">
          <a:avLst/>
        </a:prstGeom>
        <a:solidFill>
          <a:srgbClr val="0000CD"/>
        </a:solidFill>
        <a:ln>
          <a:solidFill>
            <a:srgbClr val="0000CD"/>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50" b="1"/>
            <a:t>Step 3: Basis of Costs information</a:t>
          </a:r>
          <a:r>
            <a:rPr lang="en-GB" sz="1050" b="1" baseline="0"/>
            <a:t> - please read</a:t>
          </a:r>
          <a:endParaRPr lang="en-GB" sz="1050" b="1"/>
        </a:p>
      </xdr:txBody>
    </xdr:sp>
    <xdr:clientData/>
  </xdr:twoCellAnchor>
  <xdr:twoCellAnchor>
    <xdr:from>
      <xdr:col>6</xdr:col>
      <xdr:colOff>410144</xdr:colOff>
      <xdr:row>18</xdr:row>
      <xdr:rowOff>148300</xdr:rowOff>
    </xdr:from>
    <xdr:to>
      <xdr:col>8</xdr:col>
      <xdr:colOff>361405</xdr:colOff>
      <xdr:row>23</xdr:row>
      <xdr:rowOff>129679</xdr:rowOff>
    </xdr:to>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2768E18F-FEF7-4E39-A84B-B2E8E0AFD396}"/>
            </a:ext>
          </a:extLst>
        </xdr:cNvPr>
        <xdr:cNvSpPr/>
      </xdr:nvSpPr>
      <xdr:spPr>
        <a:xfrm>
          <a:off x="4058952" y="3445415"/>
          <a:ext cx="1167530" cy="897245"/>
        </a:xfrm>
        <a:prstGeom prst="roundRect">
          <a:avLst/>
        </a:prstGeom>
        <a:solidFill>
          <a:srgbClr val="0000CD"/>
        </a:solidFill>
        <a:ln>
          <a:solidFill>
            <a:srgbClr val="0000CD"/>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b="1">
              <a:solidFill>
                <a:schemeClr val="lt1"/>
              </a:solidFill>
              <a:effectLst/>
              <a:latin typeface="+mn-lt"/>
              <a:ea typeface="+mn-ea"/>
              <a:cs typeface="+mn-cs"/>
            </a:rPr>
            <a:t>Step 4: Cost of Attendance </a:t>
          </a:r>
          <a:r>
            <a:rPr lang="en-GB" sz="1100" b="1" baseline="0">
              <a:solidFill>
                <a:schemeClr val="lt1"/>
              </a:solidFill>
              <a:effectLst/>
              <a:latin typeface="+mn-lt"/>
              <a:ea typeface="+mn-ea"/>
              <a:cs typeface="+mn-cs"/>
            </a:rPr>
            <a:t>- please complete</a:t>
          </a:r>
          <a:endParaRPr lang="en-GB" sz="1050">
            <a:effectLst/>
          </a:endParaRPr>
        </a:p>
      </xdr:txBody>
    </xdr:sp>
    <xdr:clientData/>
  </xdr:twoCellAnchor>
  <xdr:twoCellAnchor>
    <xdr:from>
      <xdr:col>8</xdr:col>
      <xdr:colOff>526398</xdr:colOff>
      <xdr:row>18</xdr:row>
      <xdr:rowOff>136822</xdr:rowOff>
    </xdr:from>
    <xdr:to>
      <xdr:col>10</xdr:col>
      <xdr:colOff>468134</xdr:colOff>
      <xdr:row>23</xdr:row>
      <xdr:rowOff>118201</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58503C84-B4DF-4E2B-99F1-F65F735472CE}"/>
            </a:ext>
          </a:extLst>
        </xdr:cNvPr>
        <xdr:cNvSpPr/>
      </xdr:nvSpPr>
      <xdr:spPr>
        <a:xfrm>
          <a:off x="5391475" y="3433937"/>
          <a:ext cx="1158005" cy="897245"/>
        </a:xfrm>
        <a:prstGeom prst="roundRect">
          <a:avLst/>
        </a:prstGeom>
        <a:solidFill>
          <a:srgbClr val="0000CD"/>
        </a:solidFill>
        <a:ln>
          <a:solidFill>
            <a:srgbClr val="0000CD"/>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GB" sz="1100" b="1">
              <a:solidFill>
                <a:schemeClr val="lt1"/>
              </a:solidFill>
              <a:effectLst/>
              <a:latin typeface="+mn-lt"/>
              <a:ea typeface="+mn-ea"/>
              <a:cs typeface="+mn-cs"/>
            </a:rPr>
            <a:t>Step 5: Checklist </a:t>
          </a:r>
          <a:r>
            <a:rPr lang="en-GB" sz="1100" b="1" baseline="0">
              <a:solidFill>
                <a:schemeClr val="lt1"/>
              </a:solidFill>
              <a:effectLst/>
              <a:latin typeface="+mn-lt"/>
              <a:ea typeface="+mn-ea"/>
              <a:cs typeface="+mn-cs"/>
            </a:rPr>
            <a:t>- please complete</a:t>
          </a:r>
          <a:endParaRPr lang="en-GB">
            <a:effectLst/>
          </a:endParaRPr>
        </a:p>
      </xdr:txBody>
    </xdr:sp>
    <xdr:clientData/>
  </xdr:twoCellAnchor>
  <xdr:twoCellAnchor>
    <xdr:from>
      <xdr:col>2</xdr:col>
      <xdr:colOff>189360</xdr:colOff>
      <xdr:row>18</xdr:row>
      <xdr:rowOff>164176</xdr:rowOff>
    </xdr:from>
    <xdr:to>
      <xdr:col>4</xdr:col>
      <xdr:colOff>131096</xdr:colOff>
      <xdr:row>23</xdr:row>
      <xdr:rowOff>145555</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ACBF3F5A-14D7-492E-BE9A-8942D5EB0D5A}"/>
            </a:ext>
          </a:extLst>
        </xdr:cNvPr>
        <xdr:cNvSpPr/>
      </xdr:nvSpPr>
      <xdr:spPr>
        <a:xfrm>
          <a:off x="1405629" y="3461291"/>
          <a:ext cx="1158005" cy="897245"/>
        </a:xfrm>
        <a:prstGeom prst="roundRect">
          <a:avLst/>
        </a:prstGeom>
        <a:solidFill>
          <a:srgbClr val="0000CD"/>
        </a:solidFill>
        <a:ln>
          <a:solidFill>
            <a:srgbClr val="0000CD"/>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GB" sz="1100" b="1">
              <a:solidFill>
                <a:schemeClr val="lt1"/>
              </a:solidFill>
              <a:effectLst/>
              <a:latin typeface="+mn-lt"/>
              <a:ea typeface="+mn-ea"/>
              <a:cs typeface="+mn-cs"/>
            </a:rPr>
            <a:t>Step 2: Terms</a:t>
          </a:r>
          <a:r>
            <a:rPr lang="en-GB" sz="1100" b="1" baseline="0">
              <a:solidFill>
                <a:schemeClr val="lt1"/>
              </a:solidFill>
              <a:effectLst/>
              <a:latin typeface="+mn-lt"/>
              <a:ea typeface="+mn-ea"/>
              <a:cs typeface="+mn-cs"/>
            </a:rPr>
            <a:t> &amp; Conditions - please read</a:t>
          </a:r>
          <a:endParaRPr lang="en-GB">
            <a:effectLst/>
          </a:endParaRPr>
        </a:p>
      </xdr:txBody>
    </xdr:sp>
    <xdr:clientData/>
  </xdr:twoCellAnchor>
  <xdr:twoCellAnchor>
    <xdr:from>
      <xdr:col>0</xdr:col>
      <xdr:colOff>98262</xdr:colOff>
      <xdr:row>18</xdr:row>
      <xdr:rowOff>164176</xdr:rowOff>
    </xdr:from>
    <xdr:to>
      <xdr:col>2</xdr:col>
      <xdr:colOff>46348</xdr:colOff>
      <xdr:row>23</xdr:row>
      <xdr:rowOff>145555</xdr:rowOff>
    </xdr:to>
    <xdr:sp macro="" textlink="">
      <xdr:nvSpPr>
        <xdr:cNvPr id="10" name="Rectangle: Rounded Corners 9">
          <a:hlinkClick xmlns:r="http://schemas.openxmlformats.org/officeDocument/2006/relationships" r:id="rId7"/>
          <a:extLst>
            <a:ext uri="{FF2B5EF4-FFF2-40B4-BE49-F238E27FC236}">
              <a16:creationId xmlns:a16="http://schemas.microsoft.com/office/drawing/2014/main" id="{62372547-BC06-452B-8DA5-53B6FA4E37E8}"/>
            </a:ext>
          </a:extLst>
        </xdr:cNvPr>
        <xdr:cNvSpPr/>
      </xdr:nvSpPr>
      <xdr:spPr>
        <a:xfrm>
          <a:off x="98262" y="3461291"/>
          <a:ext cx="1164355" cy="897245"/>
        </a:xfrm>
        <a:prstGeom prst="roundRect">
          <a:avLst/>
        </a:prstGeom>
        <a:solidFill>
          <a:srgbClr val="0000CD"/>
        </a:solidFill>
        <a:ln>
          <a:solidFill>
            <a:srgbClr val="0000CD"/>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GB" sz="1100" b="1">
              <a:solidFill>
                <a:schemeClr val="lt1"/>
              </a:solidFill>
              <a:effectLst/>
              <a:latin typeface="+mn-lt"/>
              <a:ea typeface="+mn-ea"/>
              <a:cs typeface="+mn-cs"/>
            </a:rPr>
            <a:t>Step 1: Introduction information</a:t>
          </a:r>
          <a:r>
            <a:rPr lang="en-GB" sz="1100" b="1" baseline="0">
              <a:solidFill>
                <a:schemeClr val="lt1"/>
              </a:solidFill>
              <a:effectLst/>
              <a:latin typeface="+mn-lt"/>
              <a:ea typeface="+mn-ea"/>
              <a:cs typeface="+mn-cs"/>
            </a:rPr>
            <a:t> - please read</a:t>
          </a:r>
          <a:endParaRPr lang="en-GB">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14610196</xdr:colOff>
      <xdr:row>0</xdr:row>
      <xdr:rowOff>96981</xdr:rowOff>
    </xdr:from>
    <xdr:to>
      <xdr:col>0</xdr:col>
      <xdr:colOff>15829396</xdr:colOff>
      <xdr:row>2</xdr:row>
      <xdr:rowOff>135081</xdr:rowOff>
    </xdr:to>
    <xdr:sp macro="" textlink="">
      <xdr:nvSpPr>
        <xdr:cNvPr id="2" name="Rectangle: Rounded Corners 1">
          <a:extLst>
            <a:ext uri="{FF2B5EF4-FFF2-40B4-BE49-F238E27FC236}">
              <a16:creationId xmlns:a16="http://schemas.microsoft.com/office/drawing/2014/main" id="{1F63CA70-4D05-E0C3-2B22-DA8CBBBDBC1C}"/>
            </a:ext>
          </a:extLst>
        </xdr:cNvPr>
        <xdr:cNvSpPr/>
      </xdr:nvSpPr>
      <xdr:spPr>
        <a:xfrm>
          <a:off x="14610196" y="96981"/>
          <a:ext cx="1219200" cy="413327"/>
        </a:xfrm>
        <a:prstGeom prst="roundRect">
          <a:avLst/>
        </a:prstGeom>
        <a:solidFill>
          <a:srgbClr val="0000CD"/>
        </a:solidFill>
        <a:ln>
          <a:solidFill>
            <a:srgbClr val="0000C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t>HOME</a:t>
          </a:r>
        </a:p>
      </xdr:txBody>
    </xdr:sp>
    <xdr:clientData/>
  </xdr:twoCellAnchor>
  <xdr:twoCellAnchor>
    <xdr:from>
      <xdr:col>0</xdr:col>
      <xdr:colOff>7548258</xdr:colOff>
      <xdr:row>0</xdr:row>
      <xdr:rowOff>88794</xdr:rowOff>
    </xdr:from>
    <xdr:to>
      <xdr:col>0</xdr:col>
      <xdr:colOff>8488058</xdr:colOff>
      <xdr:row>2</xdr:row>
      <xdr:rowOff>122370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0A002BAA-5B2B-48BD-AFEA-A83B2111CCC2}"/>
            </a:ext>
          </a:extLst>
        </xdr:cNvPr>
        <xdr:cNvSpPr/>
      </xdr:nvSpPr>
      <xdr:spPr>
        <a:xfrm>
          <a:off x="7548258" y="88794"/>
          <a:ext cx="939800" cy="397452"/>
        </a:xfrm>
        <a:prstGeom prst="roundRect">
          <a:avLst/>
        </a:prstGeom>
        <a:solidFill>
          <a:srgbClr val="0000CD"/>
        </a:solidFill>
        <a:ln>
          <a:solidFill>
            <a:srgbClr val="0000CD"/>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t>HOME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5708650</xdr:colOff>
      <xdr:row>0</xdr:row>
      <xdr:rowOff>63500</xdr:rowOff>
    </xdr:from>
    <xdr:to>
      <xdr:col>0</xdr:col>
      <xdr:colOff>6908800</xdr:colOff>
      <xdr:row>1</xdr:row>
      <xdr:rowOff>130752</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B575DE5D-D34E-4B31-A5FC-BD320360CFB9}"/>
            </a:ext>
          </a:extLst>
        </xdr:cNvPr>
        <xdr:cNvSpPr/>
      </xdr:nvSpPr>
      <xdr:spPr>
        <a:xfrm flipH="1">
          <a:off x="5708650" y="63500"/>
          <a:ext cx="1200150" cy="397452"/>
        </a:xfrm>
        <a:prstGeom prst="roundRect">
          <a:avLst/>
        </a:prstGeom>
        <a:solidFill>
          <a:srgbClr val="0000CD"/>
        </a:solidFill>
        <a:ln>
          <a:solidFill>
            <a:srgbClr val="0000CD"/>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3552825</xdr:colOff>
      <xdr:row>0</xdr:row>
      <xdr:rowOff>149226</xdr:rowOff>
    </xdr:from>
    <xdr:to>
      <xdr:col>1</xdr:col>
      <xdr:colOff>4495800</xdr:colOff>
      <xdr:row>2</xdr:row>
      <xdr:rowOff>82551</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B4B2B873-D895-4FCC-82DA-93417442877A}"/>
            </a:ext>
          </a:extLst>
        </xdr:cNvPr>
        <xdr:cNvSpPr/>
      </xdr:nvSpPr>
      <xdr:spPr>
        <a:xfrm>
          <a:off x="5372100" y="149226"/>
          <a:ext cx="942975" cy="409575"/>
        </a:xfrm>
        <a:prstGeom prst="roundRect">
          <a:avLst/>
        </a:prstGeom>
        <a:solidFill>
          <a:srgbClr val="0000CD"/>
        </a:solidFill>
        <a:ln>
          <a:solidFill>
            <a:srgbClr val="0000CD"/>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t>HOME</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350921</xdr:colOff>
      <xdr:row>1</xdr:row>
      <xdr:rowOff>60157</xdr:rowOff>
    </xdr:from>
    <xdr:to>
      <xdr:col>3</xdr:col>
      <xdr:colOff>773733</xdr:colOff>
      <xdr:row>2</xdr:row>
      <xdr:rowOff>216433</xdr:rowOff>
    </xdr:to>
    <xdr:pic>
      <xdr:nvPicPr>
        <xdr:cNvPr id="2" name="Picture 1" descr="Logo RGB Blue">
          <a:extLst>
            <a:ext uri="{FF2B5EF4-FFF2-40B4-BE49-F238E27FC236}">
              <a16:creationId xmlns:a16="http://schemas.microsoft.com/office/drawing/2014/main" id="{10982B65-046A-4D88-A92D-EAB7CF92EC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474" y="240631"/>
          <a:ext cx="4226462" cy="487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478313</xdr:colOff>
      <xdr:row>2</xdr:row>
      <xdr:rowOff>16492</xdr:rowOff>
    </xdr:from>
    <xdr:to>
      <xdr:col>2</xdr:col>
      <xdr:colOff>536041</xdr:colOff>
      <xdr:row>4</xdr:row>
      <xdr:rowOff>69032</xdr:rowOff>
    </xdr:to>
    <xdr:pic>
      <xdr:nvPicPr>
        <xdr:cNvPr id="3" name="Picture 2" descr="Logo RGB Blue">
          <a:extLst>
            <a:ext uri="{FF2B5EF4-FFF2-40B4-BE49-F238E27FC236}">
              <a16:creationId xmlns:a16="http://schemas.microsoft.com/office/drawing/2014/main" id="{F147866B-32BB-7AB7-6C39-7FCA514E92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8313" y="379349"/>
          <a:ext cx="4420260" cy="478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478313</xdr:colOff>
      <xdr:row>2</xdr:row>
      <xdr:rowOff>16492</xdr:rowOff>
    </xdr:from>
    <xdr:to>
      <xdr:col>1</xdr:col>
      <xdr:colOff>878941</xdr:colOff>
      <xdr:row>4</xdr:row>
      <xdr:rowOff>104923</xdr:rowOff>
    </xdr:to>
    <xdr:pic>
      <xdr:nvPicPr>
        <xdr:cNvPr id="2" name="Picture 1" descr="Logo RGB Blue">
          <a:extLst>
            <a:ext uri="{FF2B5EF4-FFF2-40B4-BE49-F238E27FC236}">
              <a16:creationId xmlns:a16="http://schemas.microsoft.com/office/drawing/2014/main" id="{1A221E65-D6EF-4DC7-A359-511EBA93B0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8313" y="384792"/>
          <a:ext cx="4413828" cy="484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scholarships@imperial.ac.uk" TargetMode="External"/><Relationship Id="rId1" Type="http://schemas.openxmlformats.org/officeDocument/2006/relationships/hyperlink" Target="http://www.imperial.ac.uk/fees-and-funding" TargetMode="Externa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scholarships@imperial.ac.uk" TargetMode="External"/><Relationship Id="rId1" Type="http://schemas.openxmlformats.org/officeDocument/2006/relationships/hyperlink" Target="http://www.imperial.ac.uk/fees-and-funding"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D9264-862B-4352-A2B3-566CC652319B}">
  <sheetPr>
    <tabColor rgb="FF0000CD"/>
  </sheetPr>
  <dimension ref="A1"/>
  <sheetViews>
    <sheetView showWhiteSpace="0" view="pageBreakPreview" zoomScale="130" zoomScaleNormal="100" zoomScaleSheetLayoutView="130" workbookViewId="0"/>
  </sheetViews>
  <sheetFormatPr defaultColWidth="8.81640625" defaultRowHeight="14.5" x14ac:dyDescent="0.3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1D403-3760-4FED-9412-86608BF72445}">
  <sheetPr>
    <tabColor rgb="FF0000CD"/>
  </sheetPr>
  <dimension ref="A1:A30"/>
  <sheetViews>
    <sheetView view="pageBreakPreview" zoomScale="89" zoomScaleNormal="66" zoomScaleSheetLayoutView="89" workbookViewId="0">
      <selection activeCell="A15" sqref="A15"/>
    </sheetView>
  </sheetViews>
  <sheetFormatPr defaultColWidth="8.81640625" defaultRowHeight="18.5" x14ac:dyDescent="0.45"/>
  <cols>
    <col min="1" max="1" width="125.453125" style="13" customWidth="1"/>
    <col min="2" max="9" width="8.6328125" customWidth="1"/>
  </cols>
  <sheetData>
    <row r="1" spans="1:1" ht="14.5" x14ac:dyDescent="0.35">
      <c r="A1" s="211" t="s">
        <v>0</v>
      </c>
    </row>
    <row r="2" spans="1:1" ht="14.5" x14ac:dyDescent="0.35">
      <c r="A2" s="211"/>
    </row>
    <row r="3" spans="1:1" ht="15" thickBot="1" x14ac:dyDescent="0.4">
      <c r="A3" s="212"/>
    </row>
    <row r="4" spans="1:1" ht="18" x14ac:dyDescent="0.4">
      <c r="A4" s="14" t="s">
        <v>1</v>
      </c>
    </row>
    <row r="5" spans="1:1" ht="17.5" x14ac:dyDescent="0.35">
      <c r="A5" s="15" t="s">
        <v>2</v>
      </c>
    </row>
    <row r="6" spans="1:1" ht="17.5" x14ac:dyDescent="0.35">
      <c r="A6" s="15" t="s">
        <v>3</v>
      </c>
    </row>
    <row r="7" spans="1:1" ht="35.5" thickBot="1" x14ac:dyDescent="0.4">
      <c r="A7" s="16" t="s">
        <v>4</v>
      </c>
    </row>
    <row r="8" spans="1:1" ht="18" thickBot="1" x14ac:dyDescent="0.4">
      <c r="A8" s="17"/>
    </row>
    <row r="9" spans="1:1" ht="36" x14ac:dyDescent="0.4">
      <c r="A9" s="14" t="s">
        <v>5</v>
      </c>
    </row>
    <row r="10" spans="1:1" ht="17.5" x14ac:dyDescent="0.35">
      <c r="A10" s="15" t="s">
        <v>6</v>
      </c>
    </row>
    <row r="11" spans="1:1" ht="17.5" x14ac:dyDescent="0.35">
      <c r="A11" s="15" t="s">
        <v>7</v>
      </c>
    </row>
    <row r="12" spans="1:1" ht="18" thickBot="1" x14ac:dyDescent="0.4">
      <c r="A12" s="16" t="s">
        <v>5</v>
      </c>
    </row>
    <row r="13" spans="1:1" ht="18" thickBot="1" x14ac:dyDescent="0.4">
      <c r="A13" s="17"/>
    </row>
    <row r="14" spans="1:1" ht="18" x14ac:dyDescent="0.4">
      <c r="A14" s="14" t="s">
        <v>8</v>
      </c>
    </row>
    <row r="15" spans="1:1" ht="52.5" x14ac:dyDescent="0.35">
      <c r="A15" s="15" t="s">
        <v>9</v>
      </c>
    </row>
    <row r="16" spans="1:1" ht="17.5" x14ac:dyDescent="0.35">
      <c r="A16" s="15" t="s">
        <v>10</v>
      </c>
    </row>
    <row r="17" spans="1:1" ht="17.5" x14ac:dyDescent="0.35">
      <c r="A17" s="15" t="s">
        <v>11</v>
      </c>
    </row>
    <row r="18" spans="1:1" ht="17.5" x14ac:dyDescent="0.35">
      <c r="A18" s="15" t="s">
        <v>12</v>
      </c>
    </row>
    <row r="19" spans="1:1" ht="17.5" x14ac:dyDescent="0.35">
      <c r="A19" s="15" t="s">
        <v>13</v>
      </c>
    </row>
    <row r="20" spans="1:1" ht="17.5" x14ac:dyDescent="0.35">
      <c r="A20" s="15" t="s">
        <v>14</v>
      </c>
    </row>
    <row r="21" spans="1:1" ht="17.5" x14ac:dyDescent="0.35">
      <c r="A21" s="15" t="s">
        <v>15</v>
      </c>
    </row>
    <row r="22" spans="1:1" ht="35.5" thickBot="1" x14ac:dyDescent="0.4">
      <c r="A22" s="16" t="s">
        <v>16</v>
      </c>
    </row>
    <row r="23" spans="1:1" ht="18" thickBot="1" x14ac:dyDescent="0.4">
      <c r="A23" s="17"/>
    </row>
    <row r="24" spans="1:1" ht="18" x14ac:dyDescent="0.4">
      <c r="A24" s="14" t="s">
        <v>17</v>
      </c>
    </row>
    <row r="25" spans="1:1" ht="17.5" x14ac:dyDescent="0.35">
      <c r="A25" s="18" t="s">
        <v>18</v>
      </c>
    </row>
    <row r="26" spans="1:1" ht="35.5" thickBot="1" x14ac:dyDescent="0.4">
      <c r="A26" s="19" t="s">
        <v>19</v>
      </c>
    </row>
    <row r="27" spans="1:1" thickBot="1" x14ac:dyDescent="0.45">
      <c r="A27" s="20"/>
    </row>
    <row r="28" spans="1:1" ht="72.5" thickBot="1" x14ac:dyDescent="0.45">
      <c r="A28" s="21" t="s">
        <v>20</v>
      </c>
    </row>
    <row r="29" spans="1:1" ht="18" x14ac:dyDescent="0.4">
      <c r="A29" s="12"/>
    </row>
    <row r="30" spans="1:1" ht="18" x14ac:dyDescent="0.4">
      <c r="A30" s="12"/>
    </row>
  </sheetData>
  <sheetProtection algorithmName="SHA-512" hashValue="tm/j/fAu4b8CWxzQeGZnoMPd4K+1a/kCD+ba9W1m8wk1bfqxTEcfKS758BN493+XoTHN5oaJ2VMs6YTowvoadA==" saltValue="WCCN4NkwwGgWmxvjTYK3fg==" spinCount="100000" sheet="1" objects="1" scenarios="1"/>
  <mergeCells count="1">
    <mergeCell ref="A1:A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978FA-D6AB-4FCA-B52F-C87E174732BF}">
  <sheetPr>
    <tabColor rgb="FF0000CD"/>
  </sheetPr>
  <dimension ref="A1:A54"/>
  <sheetViews>
    <sheetView view="pageBreakPreview" zoomScale="78" zoomScaleNormal="100" zoomScaleSheetLayoutView="78" workbookViewId="0">
      <selection activeCell="A15" sqref="A15"/>
    </sheetView>
  </sheetViews>
  <sheetFormatPr defaultColWidth="8.81640625" defaultRowHeight="14.5" x14ac:dyDescent="0.35"/>
  <cols>
    <col min="1" max="1" width="102" style="5" customWidth="1"/>
    <col min="2" max="2" width="18.81640625" bestFit="1" customWidth="1"/>
    <col min="3" max="3" width="20.81640625" bestFit="1" customWidth="1"/>
  </cols>
  <sheetData>
    <row r="1" spans="1:1" ht="26" x14ac:dyDescent="0.6">
      <c r="A1" s="25" t="s">
        <v>21</v>
      </c>
    </row>
    <row r="3" spans="1:1" x14ac:dyDescent="0.35">
      <c r="A3" s="6" t="s">
        <v>22</v>
      </c>
    </row>
    <row r="4" spans="1:1" ht="29" x14ac:dyDescent="0.35">
      <c r="A4" s="5" t="s">
        <v>23</v>
      </c>
    </row>
    <row r="5" spans="1:1" x14ac:dyDescent="0.35">
      <c r="A5" s="5" t="s">
        <v>24</v>
      </c>
    </row>
    <row r="6" spans="1:1" ht="15" thickBot="1" x14ac:dyDescent="0.4"/>
    <row r="7" spans="1:1" x14ac:dyDescent="0.35">
      <c r="A7" s="8" t="s">
        <v>25</v>
      </c>
    </row>
    <row r="8" spans="1:1" ht="102" thickBot="1" x14ac:dyDescent="0.4">
      <c r="A8" s="9" t="s">
        <v>26</v>
      </c>
    </row>
    <row r="9" spans="1:1" ht="15" thickBot="1" x14ac:dyDescent="0.4"/>
    <row r="10" spans="1:1" x14ac:dyDescent="0.35">
      <c r="A10" s="8" t="s">
        <v>27</v>
      </c>
    </row>
    <row r="11" spans="1:1" ht="29" x14ac:dyDescent="0.35">
      <c r="A11" s="11" t="s">
        <v>28</v>
      </c>
    </row>
    <row r="12" spans="1:1" x14ac:dyDescent="0.35">
      <c r="A12" s="11" t="s">
        <v>29</v>
      </c>
    </row>
    <row r="13" spans="1:1" x14ac:dyDescent="0.35">
      <c r="A13" s="11" t="s">
        <v>30</v>
      </c>
    </row>
    <row r="14" spans="1:1" x14ac:dyDescent="0.35">
      <c r="A14" s="11" t="s">
        <v>31</v>
      </c>
    </row>
    <row r="15" spans="1:1" ht="43.5" x14ac:dyDescent="0.35">
      <c r="A15" s="11" t="s">
        <v>32</v>
      </c>
    </row>
    <row r="16" spans="1:1" ht="29.5" thickBot="1" x14ac:dyDescent="0.4">
      <c r="A16" s="9" t="s">
        <v>33</v>
      </c>
    </row>
    <row r="17" spans="1:1" ht="15" thickBot="1" x14ac:dyDescent="0.4"/>
    <row r="18" spans="1:1" x14ac:dyDescent="0.35">
      <c r="A18" s="8" t="s">
        <v>34</v>
      </c>
    </row>
    <row r="19" spans="1:1" ht="58.5" thickBot="1" x14ac:dyDescent="0.4">
      <c r="A19" s="9" t="s">
        <v>35</v>
      </c>
    </row>
    <row r="20" spans="1:1" ht="15" thickBot="1" x14ac:dyDescent="0.4"/>
    <row r="21" spans="1:1" x14ac:dyDescent="0.35">
      <c r="A21" s="8" t="s">
        <v>36</v>
      </c>
    </row>
    <row r="22" spans="1:1" ht="58.5" thickBot="1" x14ac:dyDescent="0.4">
      <c r="A22" s="9" t="s">
        <v>37</v>
      </c>
    </row>
    <row r="23" spans="1:1" ht="15" thickBot="1" x14ac:dyDescent="0.4"/>
    <row r="24" spans="1:1" x14ac:dyDescent="0.35">
      <c r="A24" s="8" t="s">
        <v>38</v>
      </c>
    </row>
    <row r="25" spans="1:1" ht="95.25" customHeight="1" thickBot="1" x14ac:dyDescent="0.4">
      <c r="A25" s="9" t="s">
        <v>39</v>
      </c>
    </row>
    <row r="26" spans="1:1" x14ac:dyDescent="0.35">
      <c r="A26"/>
    </row>
    <row r="27" spans="1:1" x14ac:dyDescent="0.35">
      <c r="A27" s="8" t="s">
        <v>40</v>
      </c>
    </row>
    <row r="28" spans="1:1" ht="58.5" thickBot="1" x14ac:dyDescent="0.4">
      <c r="A28" s="9" t="s">
        <v>41</v>
      </c>
    </row>
    <row r="29" spans="1:1" ht="15" thickBot="1" x14ac:dyDescent="0.4"/>
    <row r="30" spans="1:1" x14ac:dyDescent="0.35">
      <c r="A30" s="8" t="s">
        <v>42</v>
      </c>
    </row>
    <row r="31" spans="1:1" ht="44" thickBot="1" x14ac:dyDescent="0.4">
      <c r="A31" s="9" t="s">
        <v>43</v>
      </c>
    </row>
    <row r="32" spans="1:1" ht="15" thickBot="1" x14ac:dyDescent="0.4"/>
    <row r="33" spans="1:1" x14ac:dyDescent="0.35">
      <c r="A33" s="8" t="s">
        <v>44</v>
      </c>
    </row>
    <row r="34" spans="1:1" ht="102" thickBot="1" x14ac:dyDescent="0.4">
      <c r="A34" s="9" t="s">
        <v>45</v>
      </c>
    </row>
    <row r="35" spans="1:1" ht="15" thickBot="1" x14ac:dyDescent="0.4"/>
    <row r="36" spans="1:1" x14ac:dyDescent="0.35">
      <c r="A36" s="10" t="s">
        <v>46</v>
      </c>
    </row>
    <row r="37" spans="1:1" ht="44" thickBot="1" x14ac:dyDescent="0.4">
      <c r="A37" s="9" t="s">
        <v>47</v>
      </c>
    </row>
    <row r="38" spans="1:1" ht="15" thickBot="1" x14ac:dyDescent="0.4"/>
    <row r="39" spans="1:1" x14ac:dyDescent="0.35">
      <c r="A39" s="8" t="s">
        <v>48</v>
      </c>
    </row>
    <row r="40" spans="1:1" ht="44" thickBot="1" x14ac:dyDescent="0.4">
      <c r="A40" s="9" t="s">
        <v>49</v>
      </c>
    </row>
    <row r="41" spans="1:1" ht="15" thickBot="1" x14ac:dyDescent="0.4"/>
    <row r="42" spans="1:1" x14ac:dyDescent="0.35">
      <c r="A42" s="10" t="s">
        <v>50</v>
      </c>
    </row>
    <row r="43" spans="1:1" ht="58" x14ac:dyDescent="0.35">
      <c r="A43" s="9" t="s">
        <v>51</v>
      </c>
    </row>
    <row r="44" spans="1:1" ht="15" thickBot="1" x14ac:dyDescent="0.4"/>
    <row r="45" spans="1:1" x14ac:dyDescent="0.35">
      <c r="A45" s="8" t="s">
        <v>52</v>
      </c>
    </row>
    <row r="46" spans="1:1" ht="58.5" thickBot="1" x14ac:dyDescent="0.4">
      <c r="A46" s="9" t="s">
        <v>53</v>
      </c>
    </row>
    <row r="47" spans="1:1" ht="15" thickBot="1" x14ac:dyDescent="0.4"/>
    <row r="48" spans="1:1" ht="32.25" customHeight="1" thickBot="1" x14ac:dyDescent="0.4">
      <c r="A48" s="7" t="s">
        <v>54</v>
      </c>
    </row>
    <row r="49" spans="1:1" ht="15" thickBot="1" x14ac:dyDescent="0.4"/>
    <row r="50" spans="1:1" x14ac:dyDescent="0.35">
      <c r="A50" s="8" t="s">
        <v>55</v>
      </c>
    </row>
    <row r="51" spans="1:1" ht="29.5" thickBot="1" x14ac:dyDescent="0.4">
      <c r="A51" s="9" t="s">
        <v>56</v>
      </c>
    </row>
    <row r="52" spans="1:1" ht="15" thickBot="1" x14ac:dyDescent="0.4"/>
    <row r="53" spans="1:1" x14ac:dyDescent="0.35">
      <c r="A53" s="8" t="s">
        <v>57</v>
      </c>
    </row>
    <row r="54" spans="1:1" ht="44" thickBot="1" x14ac:dyDescent="0.4">
      <c r="A54" s="9" t="s">
        <v>58</v>
      </c>
    </row>
  </sheetData>
  <sheetProtection algorithmName="SHA-512" hashValue="v8Jg85UdfeR61txE5mv16sAy2HBN2oqbmRB1JeS2wDmf2RjKTT7sIemjQQ1M2In0oBjkQrynpE8XENfJqeHdnQ==" saltValue="aeAOeEF3c6BsoNRiW+kubw=="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45DFC-A880-40FB-80A8-9FE78857371C}">
  <sheetPr>
    <tabColor rgb="FF0000CD"/>
    <pageSetUpPr autoPageBreaks="0"/>
  </sheetPr>
  <dimension ref="A1:B21"/>
  <sheetViews>
    <sheetView view="pageBreakPreview" zoomScaleNormal="100" zoomScaleSheetLayoutView="100" workbookViewId="0">
      <selection activeCell="B8" sqref="B8"/>
    </sheetView>
  </sheetViews>
  <sheetFormatPr defaultColWidth="86.453125" defaultRowHeight="14.5" x14ac:dyDescent="0.35"/>
  <cols>
    <col min="1" max="1" width="26" bestFit="1" customWidth="1"/>
    <col min="2" max="2" width="68.6328125" style="5" customWidth="1"/>
  </cols>
  <sheetData>
    <row r="1" spans="1:2" x14ac:dyDescent="0.35">
      <c r="A1" s="2"/>
      <c r="B1" s="2"/>
    </row>
    <row r="2" spans="1:2" ht="23" x14ac:dyDescent="0.35">
      <c r="A2" s="214" t="s">
        <v>59</v>
      </c>
      <c r="B2" s="215"/>
    </row>
    <row r="3" spans="1:2" ht="23" x14ac:dyDescent="0.35">
      <c r="A3" s="22"/>
      <c r="B3" s="23"/>
    </row>
    <row r="4" spans="1:2" ht="33" customHeight="1" x14ac:dyDescent="0.35">
      <c r="A4" s="213" t="s">
        <v>60</v>
      </c>
      <c r="B4" s="213"/>
    </row>
    <row r="5" spans="1:2" ht="23.5" thickBot="1" x14ac:dyDescent="0.4">
      <c r="A5" s="3"/>
      <c r="B5" s="2"/>
    </row>
    <row r="6" spans="1:2" ht="54.5" customHeight="1" thickBot="1" x14ac:dyDescent="0.4">
      <c r="A6" s="36" t="s">
        <v>61</v>
      </c>
      <c r="B6" s="37" t="s">
        <v>62</v>
      </c>
    </row>
    <row r="7" spans="1:2" ht="15" thickBot="1" x14ac:dyDescent="0.4">
      <c r="A7" s="4"/>
      <c r="B7" s="24"/>
    </row>
    <row r="8" spans="1:2" ht="38" thickBot="1" x14ac:dyDescent="0.4">
      <c r="A8" s="40" t="s">
        <v>63</v>
      </c>
      <c r="B8" s="39" t="s">
        <v>64</v>
      </c>
    </row>
    <row r="9" spans="1:2" ht="15" thickBot="1" x14ac:dyDescent="0.4">
      <c r="A9" s="2"/>
      <c r="B9" s="2"/>
    </row>
    <row r="10" spans="1:2" ht="15" thickBot="1" x14ac:dyDescent="0.4">
      <c r="A10" s="38" t="s">
        <v>65</v>
      </c>
      <c r="B10" s="39" t="s">
        <v>66</v>
      </c>
    </row>
    <row r="11" spans="1:2" ht="15" thickBot="1" x14ac:dyDescent="0.4">
      <c r="A11" s="2"/>
      <c r="B11" s="2"/>
    </row>
    <row r="12" spans="1:2" ht="31" customHeight="1" thickBot="1" x14ac:dyDescent="0.4">
      <c r="A12" s="40" t="s">
        <v>67</v>
      </c>
      <c r="B12" s="39" t="s">
        <v>68</v>
      </c>
    </row>
    <row r="13" spans="1:2" ht="15" thickBot="1" x14ac:dyDescent="0.4">
      <c r="A13" s="2"/>
      <c r="B13" s="2"/>
    </row>
    <row r="14" spans="1:2" ht="28.5" customHeight="1" thickBot="1" x14ac:dyDescent="0.4">
      <c r="A14" s="36" t="s">
        <v>69</v>
      </c>
      <c r="B14" s="39" t="s">
        <v>70</v>
      </c>
    </row>
    <row r="15" spans="1:2" ht="15" thickBot="1" x14ac:dyDescent="0.4">
      <c r="A15" s="2"/>
      <c r="B15" s="2"/>
    </row>
    <row r="16" spans="1:2" ht="25.5" thickBot="1" x14ac:dyDescent="0.4">
      <c r="A16" s="36" t="s">
        <v>71</v>
      </c>
      <c r="B16" s="37" t="s">
        <v>72</v>
      </c>
    </row>
    <row r="17" spans="1:2" ht="15" thickBot="1" x14ac:dyDescent="0.4">
      <c r="A17" s="2"/>
      <c r="B17" s="2"/>
    </row>
    <row r="18" spans="1:2" ht="25.5" thickBot="1" x14ac:dyDescent="0.4">
      <c r="A18" s="36" t="s">
        <v>73</v>
      </c>
      <c r="B18" s="39" t="s">
        <v>74</v>
      </c>
    </row>
    <row r="19" spans="1:2" ht="15" thickBot="1" x14ac:dyDescent="0.4">
      <c r="A19" s="2"/>
      <c r="B19" s="2"/>
    </row>
    <row r="20" spans="1:2" ht="50.5" thickBot="1" x14ac:dyDescent="0.4">
      <c r="A20" s="36" t="s">
        <v>75</v>
      </c>
      <c r="B20" s="39" t="s">
        <v>76</v>
      </c>
    </row>
    <row r="21" spans="1:2" x14ac:dyDescent="0.35">
      <c r="A21" s="2"/>
      <c r="B21" s="2"/>
    </row>
  </sheetData>
  <sheetProtection algorithmName="SHA-512" hashValue="8mK9RCPjtRZ1ol6b5YDvaqSSH9OSHg+n/IuWDGudFeKAvYWcR7BiulnWaNVUodLeXArDTqJItlApLNXDyCXnuQ==" saltValue="9Wbu+6bv/bANnuTAL+sIXw==" spinCount="100000" sheet="1" objects="1" scenarios="1"/>
  <mergeCells count="2">
    <mergeCell ref="A4:B4"/>
    <mergeCell ref="A2:B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D8CF4-D849-47CB-90DA-4B510A6793AC}">
  <sheetPr>
    <tabColor rgb="FF0000CD"/>
  </sheetPr>
  <dimension ref="A1:C19"/>
  <sheetViews>
    <sheetView view="pageBreakPreview" zoomScale="86" zoomScaleNormal="100" zoomScaleSheetLayoutView="86" workbookViewId="0">
      <selection activeCell="B23" sqref="B23"/>
    </sheetView>
  </sheetViews>
  <sheetFormatPr defaultColWidth="48.36328125" defaultRowHeight="14.5" x14ac:dyDescent="0.35"/>
  <cols>
    <col min="1" max="1" width="86.1796875" style="110" bestFit="1" customWidth="1"/>
    <col min="2" max="2" width="14.453125" style="110" bestFit="1" customWidth="1"/>
    <col min="3" max="3" width="63.453125" style="110" customWidth="1"/>
  </cols>
  <sheetData>
    <row r="1" spans="1:3" ht="15" thickBot="1" x14ac:dyDescent="0.4">
      <c r="A1" s="95"/>
      <c r="B1" s="95"/>
      <c r="C1" s="95"/>
    </row>
    <row r="2" spans="1:3" ht="23" x14ac:dyDescent="0.5">
      <c r="A2" s="219" t="s">
        <v>77</v>
      </c>
      <c r="B2" s="220"/>
      <c r="C2" s="221"/>
    </row>
    <row r="3" spans="1:3" ht="15.5" x14ac:dyDescent="0.35">
      <c r="A3" s="222" t="s">
        <v>78</v>
      </c>
      <c r="B3" s="223"/>
      <c r="C3" s="224"/>
    </row>
    <row r="4" spans="1:3" ht="16" thickBot="1" x14ac:dyDescent="0.4">
      <c r="A4" s="222" t="s">
        <v>79</v>
      </c>
      <c r="B4" s="223"/>
      <c r="C4" s="224"/>
    </row>
    <row r="5" spans="1:3" ht="16" thickBot="1" x14ac:dyDescent="0.4">
      <c r="A5" s="96" t="s">
        <v>80</v>
      </c>
      <c r="B5" s="97" t="s">
        <v>81</v>
      </c>
      <c r="C5" s="98" t="s">
        <v>82</v>
      </c>
    </row>
    <row r="6" spans="1:3" ht="15.5" x14ac:dyDescent="0.35">
      <c r="A6" s="99" t="s">
        <v>83</v>
      </c>
      <c r="B6" s="100" t="s">
        <v>92</v>
      </c>
      <c r="C6" s="125" t="str">
        <f>IF(B6="Yes","Proceed","Go back to the spreadsheet and enter it or we cannot process your application")</f>
        <v>Go back to the spreadsheet and enter it or we cannot process your application</v>
      </c>
    </row>
    <row r="7" spans="1:3" ht="15.5" x14ac:dyDescent="0.35">
      <c r="A7" s="101" t="s">
        <v>85</v>
      </c>
      <c r="B7" s="102" t="s">
        <v>92</v>
      </c>
      <c r="C7" s="125" t="str">
        <f t="shared" ref="C7:C10" si="0">IF(B7="Yes","Proceed","Go back to the spreadsheet and enter it or we cannot process your application")</f>
        <v>Go back to the spreadsheet and enter it or we cannot process your application</v>
      </c>
    </row>
    <row r="8" spans="1:3" ht="15.5" x14ac:dyDescent="0.35">
      <c r="A8" s="101" t="s">
        <v>86</v>
      </c>
      <c r="B8" s="102" t="s">
        <v>92</v>
      </c>
      <c r="C8" s="125" t="str">
        <f t="shared" si="0"/>
        <v>Go back to the spreadsheet and enter it or we cannot process your application</v>
      </c>
    </row>
    <row r="9" spans="1:3" ht="15.5" x14ac:dyDescent="0.35">
      <c r="A9" s="101" t="s">
        <v>87</v>
      </c>
      <c r="B9" s="102" t="s">
        <v>92</v>
      </c>
      <c r="C9" s="125" t="str">
        <f t="shared" si="0"/>
        <v>Go back to the spreadsheet and enter it or we cannot process your application</v>
      </c>
    </row>
    <row r="10" spans="1:3" ht="16" thickBot="1" x14ac:dyDescent="0.4">
      <c r="A10" s="103" t="s">
        <v>88</v>
      </c>
      <c r="B10" s="104" t="s">
        <v>92</v>
      </c>
      <c r="C10" s="125" t="str">
        <f t="shared" si="0"/>
        <v>Go back to the spreadsheet and enter it or we cannot process your application</v>
      </c>
    </row>
    <row r="11" spans="1:3" ht="15.5" x14ac:dyDescent="0.35">
      <c r="A11" s="225"/>
      <c r="B11" s="226"/>
      <c r="C11" s="227"/>
    </row>
    <row r="12" spans="1:3" ht="15.5" x14ac:dyDescent="0.35">
      <c r="A12" s="106" t="s">
        <v>89</v>
      </c>
      <c r="B12" s="107" t="s">
        <v>81</v>
      </c>
      <c r="C12" s="127" t="s">
        <v>82</v>
      </c>
    </row>
    <row r="13" spans="1:3" ht="15.5" x14ac:dyDescent="0.35">
      <c r="A13" s="101" t="s">
        <v>90</v>
      </c>
      <c r="B13" s="105" t="s">
        <v>92</v>
      </c>
      <c r="C13" s="126" t="str">
        <f>IF(B13="Yes","Proceed","Application rejected")</f>
        <v>Application rejected</v>
      </c>
    </row>
    <row r="14" spans="1:3" ht="15.5" x14ac:dyDescent="0.35">
      <c r="A14" s="101" t="s">
        <v>91</v>
      </c>
      <c r="B14" s="105" t="s">
        <v>92</v>
      </c>
      <c r="C14" s="126" t="str">
        <f>IF(B14="Yes","Proceed","Application rejected")</f>
        <v>Application rejected</v>
      </c>
    </row>
    <row r="15" spans="1:3" ht="15.5" x14ac:dyDescent="0.35">
      <c r="A15" s="228"/>
      <c r="B15" s="229"/>
      <c r="C15" s="230"/>
    </row>
    <row r="16" spans="1:3" ht="15.5" x14ac:dyDescent="0.35">
      <c r="A16" s="106" t="s">
        <v>93</v>
      </c>
      <c r="B16" s="107" t="s">
        <v>81</v>
      </c>
      <c r="C16" s="127" t="s">
        <v>82</v>
      </c>
    </row>
    <row r="17" spans="1:3" ht="15.5" x14ac:dyDescent="0.35">
      <c r="A17" s="101" t="s">
        <v>94</v>
      </c>
      <c r="B17" s="105" t="s">
        <v>92</v>
      </c>
      <c r="C17" s="126" t="str">
        <f>IF(B17="Yes","Proceed","Application rejected")</f>
        <v>Application rejected</v>
      </c>
    </row>
    <row r="18" spans="1:3" ht="15.5" x14ac:dyDescent="0.35">
      <c r="A18" s="108"/>
      <c r="B18" s="95"/>
      <c r="C18" s="109"/>
    </row>
    <row r="19" spans="1:3" ht="46.5" customHeight="1" thickBot="1" x14ac:dyDescent="0.4">
      <c r="A19" s="216" t="s">
        <v>95</v>
      </c>
      <c r="B19" s="217"/>
      <c r="C19" s="218"/>
    </row>
  </sheetData>
  <sheetProtection algorithmName="SHA-512" hashValue="t8gcIXim+6ceuIrcd9hyfYb7PaYrmAKov0myXpnM0p/q8AuUYTL4UrDjStW0bmCisSoTfyv7UfA77RMdaINKHA==" saltValue="/u2PP5K1e7fdmfR+5l1p5Q==" spinCount="100000" sheet="1" objects="1" scenarios="1"/>
  <mergeCells count="6">
    <mergeCell ref="A19:C19"/>
    <mergeCell ref="A2:C2"/>
    <mergeCell ref="A3:C3"/>
    <mergeCell ref="A4:C4"/>
    <mergeCell ref="A11:C11"/>
    <mergeCell ref="A15:C15"/>
  </mergeCells>
  <conditionalFormatting sqref="C6:C10">
    <cfRule type="containsText" dxfId="7" priority="4" operator="containsText" text="Proceed">
      <formula>NOT(ISERROR(SEARCH("Proceed",C6)))</formula>
    </cfRule>
  </conditionalFormatting>
  <conditionalFormatting sqref="C13:C14">
    <cfRule type="containsText" dxfId="6" priority="2" operator="containsText" text="Proceed">
      <formula>NOT(ISERROR(SEARCH("Proceed",C13)))</formula>
    </cfRule>
  </conditionalFormatting>
  <conditionalFormatting sqref="C17">
    <cfRule type="containsText" dxfId="5" priority="1" operator="containsText" text="Proceed">
      <formula>NOT(ISERROR(SEARCH("Proceed",C17)))</formula>
    </cfRule>
  </conditionalFormatting>
  <pageMargins left="0.7" right="0.7" top="0.75" bottom="0.75" header="0.3" footer="0.3"/>
  <pageSetup paperSize="9" scale="5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8D7A2F0-52ED-4444-ACF0-99FF47EF36D4}">
          <x14:formula1>
            <xm:f>'Cost of Attendance'!$N$4:$N$5</xm:f>
          </x14:formula1>
          <xm:sqref>B17 B6:B10 B13:B14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004C9-1E25-4AAA-8DCB-C3887292575D}">
  <sheetPr>
    <tabColor rgb="FF0000CD"/>
  </sheetPr>
  <dimension ref="A1:N1367"/>
  <sheetViews>
    <sheetView tabSelected="1" zoomScale="90" zoomScaleNormal="90" workbookViewId="0">
      <selection activeCell="P21" sqref="P21"/>
    </sheetView>
  </sheetViews>
  <sheetFormatPr defaultColWidth="28.453125" defaultRowHeight="14" x14ac:dyDescent="0.3"/>
  <cols>
    <col min="1" max="1" width="3.1796875" style="27" customWidth="1"/>
    <col min="2" max="3" width="28.453125" style="1"/>
    <col min="4" max="4" width="38.36328125" style="1" customWidth="1"/>
    <col min="5" max="5" width="32.1796875" style="1" bestFit="1" customWidth="1"/>
    <col min="6" max="6" width="27.1796875" style="1" customWidth="1"/>
    <col min="7" max="7" width="4.453125" style="1" customWidth="1"/>
    <col min="8" max="8" width="30.36328125" style="76" hidden="1" customWidth="1"/>
    <col min="9" max="9" width="14.1796875" style="76" hidden="1" customWidth="1"/>
    <col min="10" max="10" width="14.6328125" style="76" hidden="1" customWidth="1"/>
    <col min="11" max="11" width="13.453125" style="76" hidden="1" customWidth="1"/>
    <col min="12" max="12" width="23.6328125" style="76" hidden="1" customWidth="1"/>
    <col min="13" max="13" width="15.453125" style="76" hidden="1" customWidth="1"/>
    <col min="14" max="14" width="18" style="76" hidden="1" customWidth="1"/>
    <col min="15" max="16384" width="28.453125" style="1"/>
  </cols>
  <sheetData>
    <row r="1" spans="2:14" x14ac:dyDescent="0.3">
      <c r="B1" s="28"/>
      <c r="C1" s="29"/>
      <c r="D1" s="29"/>
      <c r="E1" s="29"/>
      <c r="F1" s="30"/>
      <c r="G1" s="27"/>
    </row>
    <row r="2" spans="2:14" ht="25" x14ac:dyDescent="0.5">
      <c r="B2" s="31"/>
      <c r="C2" s="27"/>
      <c r="D2" s="27"/>
      <c r="E2" s="27"/>
      <c r="F2" s="26" t="s">
        <v>96</v>
      </c>
      <c r="G2" s="27"/>
    </row>
    <row r="3" spans="2:14" ht="25" x14ac:dyDescent="0.5">
      <c r="B3" s="31"/>
      <c r="C3" s="27"/>
      <c r="D3" s="27"/>
      <c r="E3" s="27"/>
      <c r="F3" s="26" t="s">
        <v>97</v>
      </c>
      <c r="G3" s="27"/>
      <c r="H3" s="77" t="s">
        <v>98</v>
      </c>
      <c r="I3" s="78" t="s">
        <v>99</v>
      </c>
      <c r="J3" s="77" t="s">
        <v>100</v>
      </c>
      <c r="K3" s="77" t="s">
        <v>101</v>
      </c>
      <c r="L3" s="77" t="s">
        <v>102</v>
      </c>
      <c r="M3" s="77" t="s">
        <v>103</v>
      </c>
      <c r="N3" s="77" t="s">
        <v>104</v>
      </c>
    </row>
    <row r="4" spans="2:14" ht="14.5" x14ac:dyDescent="0.35">
      <c r="B4" s="31"/>
      <c r="C4" s="27"/>
      <c r="D4" s="27"/>
      <c r="E4" s="27"/>
      <c r="F4" s="41" t="s">
        <v>256</v>
      </c>
      <c r="G4" s="27"/>
      <c r="H4" s="79" t="s">
        <v>105</v>
      </c>
      <c r="I4" s="80" t="s">
        <v>106</v>
      </c>
      <c r="J4" s="79" t="s">
        <v>107</v>
      </c>
      <c r="K4" s="79" t="s">
        <v>108</v>
      </c>
      <c r="L4" s="79" t="s">
        <v>109</v>
      </c>
      <c r="M4" s="79" t="s">
        <v>110</v>
      </c>
      <c r="N4" s="79" t="s">
        <v>84</v>
      </c>
    </row>
    <row r="5" spans="2:14" x14ac:dyDescent="0.3">
      <c r="B5" s="31"/>
      <c r="C5" s="27"/>
      <c r="D5" s="27"/>
      <c r="E5" s="27"/>
      <c r="F5" s="32"/>
      <c r="G5" s="27"/>
      <c r="H5" s="79" t="s">
        <v>111</v>
      </c>
      <c r="I5" s="80" t="s">
        <v>112</v>
      </c>
      <c r="J5" s="79" t="s">
        <v>113</v>
      </c>
      <c r="K5" s="79" t="s">
        <v>114</v>
      </c>
      <c r="L5" s="79" t="s">
        <v>115</v>
      </c>
      <c r="M5" s="79" t="s">
        <v>116</v>
      </c>
      <c r="N5" s="79" t="s">
        <v>92</v>
      </c>
    </row>
    <row r="6" spans="2:14" x14ac:dyDescent="0.3">
      <c r="B6" s="31"/>
      <c r="C6" s="27"/>
      <c r="D6" s="27"/>
      <c r="E6" s="120" t="s">
        <v>117</v>
      </c>
      <c r="F6" s="124">
        <v>1.49</v>
      </c>
      <c r="G6" s="27"/>
      <c r="H6" s="78"/>
      <c r="I6" s="80"/>
      <c r="J6" s="79" t="s">
        <v>118</v>
      </c>
      <c r="K6" s="79"/>
      <c r="L6" s="79" t="s">
        <v>119</v>
      </c>
      <c r="M6" s="79"/>
      <c r="N6" s="79"/>
    </row>
    <row r="7" spans="2:14" x14ac:dyDescent="0.3">
      <c r="B7" s="31"/>
      <c r="C7" s="27"/>
      <c r="D7" s="27"/>
      <c r="E7" s="120" t="s">
        <v>120</v>
      </c>
      <c r="F7" s="119">
        <v>39</v>
      </c>
      <c r="G7" s="27"/>
    </row>
    <row r="8" spans="2:14" x14ac:dyDescent="0.3">
      <c r="B8" s="31"/>
      <c r="C8" s="27"/>
      <c r="D8" s="27"/>
      <c r="E8" s="120" t="s">
        <v>121</v>
      </c>
      <c r="F8" s="119">
        <v>52</v>
      </c>
      <c r="G8" s="27"/>
      <c r="H8" s="81" t="s">
        <v>122</v>
      </c>
    </row>
    <row r="9" spans="2:14" ht="14.5" thickBot="1" x14ac:dyDescent="0.35">
      <c r="B9" s="33"/>
      <c r="C9" s="34"/>
      <c r="D9" s="34"/>
      <c r="E9" s="34"/>
      <c r="F9" s="35"/>
      <c r="G9" s="27"/>
      <c r="H9" s="77" t="s">
        <v>110</v>
      </c>
      <c r="I9" s="77" t="s">
        <v>123</v>
      </c>
      <c r="J9" s="77" t="s">
        <v>124</v>
      </c>
      <c r="K9" s="77" t="s">
        <v>125</v>
      </c>
      <c r="L9" s="77" t="s">
        <v>126</v>
      </c>
      <c r="M9" s="77" t="s">
        <v>127</v>
      </c>
      <c r="N9" s="79" t="s">
        <v>128</v>
      </c>
    </row>
    <row r="10" spans="2:14" ht="15" thickBot="1" x14ac:dyDescent="0.4">
      <c r="B10" s="188" t="s">
        <v>129</v>
      </c>
      <c r="C10" s="189"/>
      <c r="D10" s="189"/>
      <c r="E10" s="189"/>
      <c r="F10" s="190"/>
      <c r="G10" s="27"/>
      <c r="H10" s="79" t="s">
        <v>63</v>
      </c>
      <c r="I10" s="82">
        <v>230</v>
      </c>
      <c r="J10" s="82">
        <v>230</v>
      </c>
      <c r="K10" s="82">
        <v>230</v>
      </c>
      <c r="L10" s="82">
        <v>257</v>
      </c>
      <c r="M10" s="82">
        <v>257</v>
      </c>
      <c r="N10" s="82">
        <v>257</v>
      </c>
    </row>
    <row r="11" spans="2:14" ht="20.5" thickBot="1" x14ac:dyDescent="0.45">
      <c r="B11" s="165" t="s">
        <v>130</v>
      </c>
      <c r="C11" s="206"/>
      <c r="D11" s="206"/>
      <c r="E11" s="206"/>
      <c r="F11" s="207"/>
      <c r="G11" s="27"/>
      <c r="H11" s="79" t="s">
        <v>131</v>
      </c>
      <c r="I11" s="82">
        <f>84.54+10+2.07+18.34+7.43</f>
        <v>122.38</v>
      </c>
      <c r="J11" s="82">
        <f>83.04+10+2.07+10.39+7.43</f>
        <v>112.93</v>
      </c>
      <c r="K11" s="82">
        <f>83.88+10+2.07+10.39+3.13</f>
        <v>109.46999999999998</v>
      </c>
      <c r="L11" s="82">
        <f>83.04+10+3.2+1.73+2.4+7.43</f>
        <v>107.80000000000001</v>
      </c>
      <c r="M11" s="82">
        <f>83.88+10+3.2+1.73+2.4+3.13</f>
        <v>104.34</v>
      </c>
      <c r="N11" s="82">
        <f>83.04+10+3.2+1.73+2.4+7.43</f>
        <v>107.80000000000001</v>
      </c>
    </row>
    <row r="12" spans="2:14" x14ac:dyDescent="0.3">
      <c r="B12" s="45"/>
      <c r="C12" s="42" t="s">
        <v>132</v>
      </c>
      <c r="D12" s="261"/>
      <c r="E12" s="262"/>
      <c r="F12" s="48"/>
      <c r="G12" s="27"/>
      <c r="H12" s="79" t="s">
        <v>67</v>
      </c>
      <c r="I12" s="82">
        <f>141/4</f>
        <v>35.25</v>
      </c>
      <c r="J12" s="82">
        <f t="shared" ref="J12:N12" si="0">141/4</f>
        <v>35.25</v>
      </c>
      <c r="K12" s="82">
        <f t="shared" si="0"/>
        <v>35.25</v>
      </c>
      <c r="L12" s="82">
        <f t="shared" si="0"/>
        <v>35.25</v>
      </c>
      <c r="M12" s="82">
        <f t="shared" si="0"/>
        <v>35.25</v>
      </c>
      <c r="N12" s="82">
        <f t="shared" si="0"/>
        <v>35.25</v>
      </c>
    </row>
    <row r="13" spans="2:14" x14ac:dyDescent="0.3">
      <c r="B13" s="46"/>
      <c r="C13" s="42" t="s">
        <v>133</v>
      </c>
      <c r="D13" s="43"/>
      <c r="E13" s="136"/>
      <c r="F13" s="49"/>
      <c r="G13" s="27"/>
      <c r="H13" s="79" t="s">
        <v>69</v>
      </c>
      <c r="I13" s="82">
        <f>15.34+34.25+61.04</f>
        <v>110.63</v>
      </c>
      <c r="J13" s="82">
        <f>15.34+34.25+47.96</f>
        <v>97.550000000000011</v>
      </c>
      <c r="K13" s="82">
        <f>16.2+34.25+48.06</f>
        <v>98.51</v>
      </c>
      <c r="L13" s="82">
        <f>15.34+34.25+50.35</f>
        <v>99.94</v>
      </c>
      <c r="M13" s="82">
        <f>16.2+34.25+50.44</f>
        <v>100.89</v>
      </c>
      <c r="N13" s="82">
        <f>15.34+34.25+61.04</f>
        <v>110.63</v>
      </c>
    </row>
    <row r="14" spans="2:14" x14ac:dyDescent="0.3">
      <c r="B14" s="46"/>
      <c r="C14" s="42" t="s">
        <v>134</v>
      </c>
      <c r="D14" s="187"/>
      <c r="E14" s="163"/>
      <c r="F14" s="49"/>
      <c r="G14" s="27"/>
      <c r="H14" s="83"/>
    </row>
    <row r="15" spans="2:14" x14ac:dyDescent="0.3">
      <c r="B15" s="46"/>
      <c r="C15" s="42" t="s">
        <v>135</v>
      </c>
      <c r="D15" s="187"/>
      <c r="E15" s="163"/>
      <c r="F15" s="49"/>
      <c r="G15" s="27"/>
      <c r="H15" s="77" t="s">
        <v>136</v>
      </c>
      <c r="I15" s="79"/>
    </row>
    <row r="16" spans="2:14" x14ac:dyDescent="0.3">
      <c r="B16" s="46"/>
      <c r="C16" s="42" t="s">
        <v>137</v>
      </c>
      <c r="D16" s="187"/>
      <c r="E16" s="163"/>
      <c r="F16" s="49"/>
      <c r="G16" s="27"/>
      <c r="H16" s="79" t="s">
        <v>73</v>
      </c>
      <c r="I16" s="82">
        <v>1164</v>
      </c>
    </row>
    <row r="17" spans="2:13" x14ac:dyDescent="0.3">
      <c r="B17" s="46"/>
      <c r="C17" s="42" t="s">
        <v>138</v>
      </c>
      <c r="D17" s="187"/>
      <c r="E17" s="163"/>
      <c r="F17" s="49"/>
      <c r="G17" s="27"/>
      <c r="H17" s="79" t="s">
        <v>139</v>
      </c>
      <c r="I17" s="82">
        <v>776</v>
      </c>
    </row>
    <row r="18" spans="2:13" x14ac:dyDescent="0.3">
      <c r="B18" s="46"/>
      <c r="C18" s="42" t="s">
        <v>140</v>
      </c>
      <c r="D18" s="187"/>
      <c r="E18" s="163"/>
      <c r="F18" s="49"/>
      <c r="G18" s="27"/>
      <c r="H18" s="84"/>
    </row>
    <row r="19" spans="2:13" x14ac:dyDescent="0.3">
      <c r="B19" s="46"/>
      <c r="C19" s="42" t="s">
        <v>141</v>
      </c>
      <c r="D19" s="187"/>
      <c r="E19" s="163"/>
      <c r="F19" s="49"/>
      <c r="G19" s="27"/>
      <c r="H19" s="77" t="s">
        <v>142</v>
      </c>
      <c r="I19" s="77" t="s">
        <v>143</v>
      </c>
      <c r="J19" s="77" t="s">
        <v>144</v>
      </c>
    </row>
    <row r="20" spans="2:13" x14ac:dyDescent="0.3">
      <c r="B20" s="46"/>
      <c r="C20" s="42" t="s">
        <v>145</v>
      </c>
      <c r="D20" s="162"/>
      <c r="E20" s="163"/>
      <c r="F20" s="49"/>
      <c r="G20" s="27"/>
      <c r="H20" s="79" t="s">
        <v>146</v>
      </c>
      <c r="I20" s="85">
        <v>3500</v>
      </c>
      <c r="J20" s="85">
        <v>2000</v>
      </c>
    </row>
    <row r="21" spans="2:13" x14ac:dyDescent="0.3">
      <c r="B21" s="46"/>
      <c r="C21" s="42" t="s">
        <v>147</v>
      </c>
      <c r="D21" s="164" t="s">
        <v>111</v>
      </c>
      <c r="E21" s="163"/>
      <c r="F21" s="49"/>
      <c r="G21" s="27"/>
      <c r="H21" s="79" t="s">
        <v>148</v>
      </c>
      <c r="I21" s="85">
        <v>4500</v>
      </c>
      <c r="J21" s="85">
        <v>2000</v>
      </c>
    </row>
    <row r="22" spans="2:13" ht="15.5" x14ac:dyDescent="0.3">
      <c r="B22" s="47"/>
      <c r="C22" s="42" t="s">
        <v>149</v>
      </c>
      <c r="D22" s="138"/>
      <c r="E22" s="94"/>
      <c r="F22" s="50"/>
      <c r="G22" s="27"/>
      <c r="H22" s="79" t="s">
        <v>150</v>
      </c>
      <c r="I22" s="85">
        <v>5500</v>
      </c>
      <c r="J22" s="85">
        <v>2000</v>
      </c>
    </row>
    <row r="23" spans="2:13" ht="18" customHeight="1" thickBot="1" x14ac:dyDescent="0.4">
      <c r="B23" s="208"/>
      <c r="C23" s="209"/>
      <c r="D23" s="209"/>
      <c r="E23" s="209"/>
      <c r="F23" s="210"/>
      <c r="G23" s="27"/>
      <c r="H23" s="79" t="s">
        <v>151</v>
      </c>
      <c r="I23" s="85">
        <v>3500</v>
      </c>
      <c r="J23" s="85">
        <v>6000</v>
      </c>
    </row>
    <row r="24" spans="2:13" ht="49.5" customHeight="1" thickBot="1" x14ac:dyDescent="0.35">
      <c r="B24" s="54"/>
      <c r="C24" s="198" t="s">
        <v>152</v>
      </c>
      <c r="D24" s="199"/>
      <c r="E24" s="44"/>
      <c r="F24" s="57"/>
      <c r="G24" s="27"/>
      <c r="H24" s="79" t="s">
        <v>153</v>
      </c>
      <c r="I24" s="85">
        <v>4500</v>
      </c>
      <c r="J24" s="85">
        <v>6000</v>
      </c>
    </row>
    <row r="25" spans="2:13" ht="39.75" customHeight="1" thickBot="1" x14ac:dyDescent="0.4">
      <c r="B25" s="55"/>
      <c r="C25" s="205" t="str">
        <f>IF(E24="N", "Do not adjust this line", "What will be your year of study?")</f>
        <v>What will be your year of study?</v>
      </c>
      <c r="D25" s="195"/>
      <c r="E25" s="128"/>
      <c r="F25" s="58"/>
      <c r="G25" s="27"/>
      <c r="H25" s="79" t="s">
        <v>154</v>
      </c>
      <c r="I25" s="85">
        <v>5500</v>
      </c>
      <c r="J25" s="85">
        <v>7000</v>
      </c>
      <c r="M25" s="111"/>
    </row>
    <row r="26" spans="2:13" ht="36.5" customHeight="1" thickBot="1" x14ac:dyDescent="0.35">
      <c r="B26" s="55"/>
      <c r="C26" s="202" t="s">
        <v>155</v>
      </c>
      <c r="D26" s="196"/>
      <c r="E26" s="129"/>
      <c r="F26" s="58"/>
      <c r="G26" s="27"/>
      <c r="H26" s="79" t="s">
        <v>156</v>
      </c>
      <c r="I26" s="85">
        <v>0</v>
      </c>
      <c r="J26" s="85">
        <v>20500</v>
      </c>
    </row>
    <row r="27" spans="2:13" ht="44.25" customHeight="1" thickBot="1" x14ac:dyDescent="0.35">
      <c r="B27" s="55"/>
      <c r="C27" s="200" t="s">
        <v>157</v>
      </c>
      <c r="D27" s="201"/>
      <c r="E27" s="130"/>
      <c r="F27" s="59"/>
      <c r="G27" s="27"/>
      <c r="H27" s="84"/>
    </row>
    <row r="28" spans="2:13" ht="46.5" customHeight="1" thickBot="1" x14ac:dyDescent="0.35">
      <c r="B28" s="55"/>
      <c r="C28" s="202" t="s">
        <v>158</v>
      </c>
      <c r="D28" s="201"/>
      <c r="E28" s="137"/>
      <c r="F28" s="59"/>
      <c r="G28" s="27"/>
      <c r="H28" s="81" t="s">
        <v>159</v>
      </c>
    </row>
    <row r="29" spans="2:13" ht="36" customHeight="1" thickBot="1" x14ac:dyDescent="0.35">
      <c r="B29" s="55"/>
      <c r="C29" s="203" t="s">
        <v>160</v>
      </c>
      <c r="D29" s="204"/>
      <c r="E29" s="131"/>
      <c r="F29" s="60"/>
      <c r="G29" s="27"/>
      <c r="H29" s="86" t="s">
        <v>161</v>
      </c>
      <c r="I29" s="86" t="s">
        <v>162</v>
      </c>
      <c r="J29" s="86" t="s">
        <v>163</v>
      </c>
      <c r="K29" s="86" t="s">
        <v>164</v>
      </c>
      <c r="L29" s="86" t="s">
        <v>165</v>
      </c>
    </row>
    <row r="30" spans="2:13" ht="29" customHeight="1" thickBot="1" x14ac:dyDescent="0.35">
      <c r="B30" s="55"/>
      <c r="C30" s="194" t="s">
        <v>254</v>
      </c>
      <c r="D30" s="195"/>
      <c r="E30" s="263"/>
      <c r="F30" s="61"/>
      <c r="G30" s="27"/>
      <c r="H30" s="86" t="s">
        <v>166</v>
      </c>
      <c r="I30" s="87">
        <v>1.0569999999999999</v>
      </c>
      <c r="J30" s="88">
        <v>0</v>
      </c>
      <c r="K30" s="87">
        <f>I30</f>
        <v>1.0569999999999999</v>
      </c>
      <c r="L30" s="89">
        <f>K30*0.01</f>
        <v>1.057E-2</v>
      </c>
    </row>
    <row r="31" spans="2:13" ht="31.5" customHeight="1" thickBot="1" x14ac:dyDescent="0.35">
      <c r="B31" s="55"/>
      <c r="C31" s="194" t="s">
        <v>255</v>
      </c>
      <c r="D31" s="196"/>
      <c r="E31" s="264"/>
      <c r="F31" s="60"/>
      <c r="G31" s="27"/>
      <c r="H31" s="86" t="s">
        <v>167</v>
      </c>
      <c r="I31" s="87">
        <v>1.0569999999999999</v>
      </c>
      <c r="J31" s="88">
        <v>0</v>
      </c>
      <c r="K31" s="87">
        <f>I31</f>
        <v>1.0569999999999999</v>
      </c>
      <c r="L31" s="89">
        <f>K31*0.01</f>
        <v>1.057E-2</v>
      </c>
    </row>
    <row r="32" spans="2:13" ht="33.5" customHeight="1" thickBot="1" x14ac:dyDescent="0.35">
      <c r="B32" s="55"/>
      <c r="C32" s="197" t="s">
        <v>251</v>
      </c>
      <c r="D32" s="196"/>
      <c r="E32" s="132"/>
      <c r="F32" s="62"/>
      <c r="G32" s="27"/>
      <c r="H32" s="86" t="s">
        <v>168</v>
      </c>
      <c r="I32" s="87">
        <v>4.2279999999999998</v>
      </c>
      <c r="J32" s="88">
        <v>0</v>
      </c>
      <c r="K32" s="87">
        <f>I32</f>
        <v>4.2279999999999998</v>
      </c>
      <c r="L32" s="89">
        <f>K32*0.01</f>
        <v>4.2279999999999998E-2</v>
      </c>
    </row>
    <row r="33" spans="2:11" ht="43" customHeight="1" thickBot="1" x14ac:dyDescent="0.35">
      <c r="B33" s="56"/>
      <c r="C33" s="197" t="s">
        <v>169</v>
      </c>
      <c r="D33" s="196"/>
      <c r="E33" s="132"/>
      <c r="F33" s="63"/>
      <c r="G33" s="27"/>
      <c r="H33" s="84"/>
    </row>
    <row r="34" spans="2:11" ht="21.5" thickBot="1" x14ac:dyDescent="0.55000000000000004">
      <c r="B34" s="168" t="s">
        <v>170</v>
      </c>
      <c r="C34" s="169"/>
      <c r="D34" s="169"/>
      <c r="E34" s="169"/>
      <c r="F34" s="170"/>
      <c r="G34" s="27"/>
      <c r="H34" s="146" t="s">
        <v>171</v>
      </c>
      <c r="I34" s="147" t="e">
        <f>E62*L30</f>
        <v>#VALUE!</v>
      </c>
      <c r="J34" s="148"/>
    </row>
    <row r="35" spans="2:11" x14ac:dyDescent="0.3">
      <c r="B35" s="45"/>
      <c r="C35" s="28"/>
      <c r="D35" s="29"/>
      <c r="E35" s="51" t="s">
        <v>172</v>
      </c>
      <c r="F35" s="45"/>
      <c r="G35" s="27"/>
      <c r="H35" s="146" t="s">
        <v>173</v>
      </c>
      <c r="I35" s="147">
        <f>E63*L31</f>
        <v>0</v>
      </c>
      <c r="J35" s="148"/>
    </row>
    <row r="36" spans="2:11" x14ac:dyDescent="0.3">
      <c r="B36" s="46"/>
      <c r="C36" s="31"/>
      <c r="D36" s="52" t="s">
        <v>63</v>
      </c>
      <c r="E36" s="112">
        <f>IF(E29="On campus",I10,IF(E29="Off campus",L10,0))</f>
        <v>0</v>
      </c>
      <c r="F36" s="46"/>
      <c r="G36" s="27"/>
      <c r="H36" s="146" t="s">
        <v>174</v>
      </c>
      <c r="I36" s="147" t="e">
        <f>SUM(I34:I35)</f>
        <v>#VALUE!</v>
      </c>
      <c r="J36" s="148"/>
    </row>
    <row r="37" spans="2:11" x14ac:dyDescent="0.3">
      <c r="B37" s="46"/>
      <c r="C37" s="31"/>
      <c r="D37" s="52" t="s">
        <v>65</v>
      </c>
      <c r="E37" s="112" t="str" cm="1">
        <f t="array" ref="E37">_xlfn.IFS(AND(E25="Year 1",E29="On campus"),I11,AND(E25="Year 2",E29="On campus"),J11,AND(E25="Year 3+",E29="On campus"),K11,AND(OR(E25="Year 2",E25="Year 1"),E29="Off campus"),L11,AND(E25="Year 3+",E29="Off campus"),M11,TRUE, "")</f>
        <v/>
      </c>
      <c r="F37" s="46"/>
      <c r="G37" s="27"/>
      <c r="H37" s="146" t="s">
        <v>175</v>
      </c>
      <c r="I37" s="147" t="e">
        <f>I36+I47</f>
        <v>#VALUE!</v>
      </c>
      <c r="J37" s="149" t="e">
        <f>I36+K47</f>
        <v>#VALUE!</v>
      </c>
    </row>
    <row r="38" spans="2:11" x14ac:dyDescent="0.3">
      <c r="B38" s="46"/>
      <c r="C38" s="31"/>
      <c r="D38" s="52" t="s">
        <v>67</v>
      </c>
      <c r="E38" s="112">
        <f>I12</f>
        <v>35.25</v>
      </c>
      <c r="F38" s="46"/>
      <c r="G38" s="27"/>
    </row>
    <row r="39" spans="2:11" x14ac:dyDescent="0.3">
      <c r="B39" s="46"/>
      <c r="C39" s="31"/>
      <c r="D39" s="52" t="s">
        <v>69</v>
      </c>
      <c r="E39" s="112" t="b">
        <f>IF(AND(OR(E29="On campus",E29="Off campus"),E25="Year 1"),I13,(IF(AND(E25="Year 2",E29="On campus"),J13,(IF(AND(E25="Year 3+",E29="On campus"),K13,(IF(AND(OR(E25="Year 2",E25="Year 1"),E29="Off campus"),L13,(IF(AND(E25="Year 3+",E29="Off campus"),M13)))))))))</f>
        <v>0</v>
      </c>
      <c r="F39" s="46"/>
      <c r="G39" s="27"/>
      <c r="H39" s="79" t="s">
        <v>176</v>
      </c>
      <c r="I39" s="140">
        <f>(E30*F6)+E31</f>
        <v>0</v>
      </c>
    </row>
    <row r="40" spans="2:11" x14ac:dyDescent="0.3">
      <c r="B40" s="64"/>
      <c r="C40" s="33"/>
      <c r="D40" s="53" t="s">
        <v>174</v>
      </c>
      <c r="E40" s="113">
        <f>SUM(E36:E39)</f>
        <v>35.25</v>
      </c>
      <c r="F40" s="64"/>
      <c r="G40" s="27"/>
      <c r="J40" s="90"/>
    </row>
    <row r="41" spans="2:11" ht="21" x14ac:dyDescent="0.5">
      <c r="B41" s="165" t="s">
        <v>177</v>
      </c>
      <c r="C41" s="166"/>
      <c r="D41" s="166"/>
      <c r="E41" s="166"/>
      <c r="F41" s="167"/>
      <c r="G41" s="27"/>
      <c r="H41" s="150" t="s">
        <v>178</v>
      </c>
      <c r="I41" s="147" t="e">
        <f>SUM(E50:E54,E56)</f>
        <v>#VALUE!</v>
      </c>
      <c r="J41" s="90"/>
    </row>
    <row r="42" spans="2:11" x14ac:dyDescent="0.3">
      <c r="B42" s="45"/>
      <c r="C42" s="31"/>
      <c r="D42" s="27"/>
      <c r="E42" s="65" t="s">
        <v>179</v>
      </c>
      <c r="F42" s="45"/>
      <c r="G42" s="27"/>
      <c r="H42" s="146" t="s">
        <v>180</v>
      </c>
      <c r="I42" s="147" t="e">
        <f>I41-I39</f>
        <v>#VALUE!</v>
      </c>
    </row>
    <row r="43" spans="2:11" ht="14.5" x14ac:dyDescent="0.3">
      <c r="B43" s="46"/>
      <c r="C43" s="174" t="s">
        <v>181</v>
      </c>
      <c r="D43" s="175"/>
      <c r="E43" s="114">
        <v>1500</v>
      </c>
      <c r="F43" s="46"/>
      <c r="G43" s="27"/>
      <c r="H43" s="146" t="s">
        <v>182</v>
      </c>
      <c r="I43" s="147" t="e">
        <f>I42+I36</f>
        <v>#VALUE!</v>
      </c>
      <c r="J43" s="141"/>
    </row>
    <row r="44" spans="2:11" ht="14.5" x14ac:dyDescent="0.3">
      <c r="B44" s="46"/>
      <c r="C44" s="174" t="s">
        <v>183</v>
      </c>
      <c r="D44" s="175"/>
      <c r="E44" s="114">
        <f>IF(AND(D21="Overseas"),I16,0)</f>
        <v>1164</v>
      </c>
      <c r="F44" s="46"/>
      <c r="G44" s="27"/>
    </row>
    <row r="45" spans="2:11" ht="32.5" customHeight="1" x14ac:dyDescent="0.3">
      <c r="B45" s="46"/>
      <c r="C45" s="174" t="s">
        <v>139</v>
      </c>
      <c r="D45" s="175"/>
      <c r="E45" s="114">
        <f>IF(D21="Overseas",I17,0)</f>
        <v>776</v>
      </c>
      <c r="F45" s="46"/>
      <c r="G45" s="27"/>
      <c r="H45" s="81" t="s">
        <v>184</v>
      </c>
    </row>
    <row r="46" spans="2:11" ht="33" customHeight="1" x14ac:dyDescent="0.3">
      <c r="B46" s="46"/>
      <c r="C46" s="176" t="s">
        <v>185</v>
      </c>
      <c r="D46" s="177"/>
      <c r="E46" s="115">
        <f>IF(E25="Year 1","£1,000",0)</f>
        <v>0</v>
      </c>
      <c r="F46" s="46"/>
      <c r="G46" s="27"/>
      <c r="H46" s="151" t="s">
        <v>186</v>
      </c>
      <c r="I46" s="147" t="e">
        <f>I43-(E62+E63)</f>
        <v>#VALUE!</v>
      </c>
      <c r="J46" s="148"/>
      <c r="K46" s="152" t="s">
        <v>250</v>
      </c>
    </row>
    <row r="47" spans="2:11" ht="14.5" thickBot="1" x14ac:dyDescent="0.35">
      <c r="B47" s="64"/>
      <c r="C47" s="33"/>
      <c r="D47" s="53" t="s">
        <v>174</v>
      </c>
      <c r="E47" s="113">
        <f>SUM(E43:E46)</f>
        <v>3440</v>
      </c>
      <c r="F47" s="64"/>
      <c r="G47" s="27"/>
      <c r="H47" s="146" t="s">
        <v>187</v>
      </c>
      <c r="I47" s="147" t="e">
        <f>I46*L32</f>
        <v>#VALUE!</v>
      </c>
      <c r="J47" s="149">
        <f>E71*L32</f>
        <v>0</v>
      </c>
      <c r="K47" s="153">
        <f>IF(E71&gt;0,SUM(L32*E71),0)</f>
        <v>0</v>
      </c>
    </row>
    <row r="48" spans="2:11" ht="21.5" thickBot="1" x14ac:dyDescent="0.55000000000000004">
      <c r="B48" s="165" t="s">
        <v>188</v>
      </c>
      <c r="C48" s="166"/>
      <c r="D48" s="166"/>
      <c r="E48" s="166"/>
      <c r="F48" s="167"/>
      <c r="G48" s="27"/>
      <c r="H48" s="146" t="s">
        <v>189</v>
      </c>
      <c r="I48" s="147" t="b">
        <f>IF(AND(E26="Independent",E32="Federal"),
    0,
    IF(OR(E32="Private",E24="UG",E25="Year 2",E25="Year 3+"),
        I46-I47,
        IF(OR(AND(E25="Year 1",E32="Federal",E33="Yes"),E33="No"),
            0
        )
    )
)</f>
        <v>0</v>
      </c>
      <c r="J48" s="148"/>
      <c r="K48" s="148"/>
    </row>
    <row r="49" spans="2:9" x14ac:dyDescent="0.3">
      <c r="B49" s="45"/>
      <c r="C49" s="28"/>
      <c r="D49" s="29" t="s">
        <v>190</v>
      </c>
      <c r="E49" s="66"/>
      <c r="F49" s="45"/>
      <c r="G49" s="27"/>
    </row>
    <row r="50" spans="2:9" x14ac:dyDescent="0.3">
      <c r="B50" s="46"/>
      <c r="C50" s="31"/>
      <c r="D50" s="52" t="s">
        <v>191</v>
      </c>
      <c r="E50" s="139">
        <f>E28*F6</f>
        <v>0</v>
      </c>
      <c r="F50" s="46"/>
      <c r="G50" s="27"/>
      <c r="H50" s="76" t="s">
        <v>192</v>
      </c>
    </row>
    <row r="51" spans="2:9" x14ac:dyDescent="0.3">
      <c r="B51" s="46"/>
      <c r="C51" s="31"/>
      <c r="D51" s="52" t="s">
        <v>63</v>
      </c>
      <c r="E51" s="139">
        <f>ROUND(IF(E24="UG",(E36*F6*F7),(E36*F6*F8)),0)</f>
        <v>0</v>
      </c>
      <c r="F51" s="46"/>
      <c r="G51" s="27"/>
      <c r="H51" s="79" t="s">
        <v>193</v>
      </c>
      <c r="I51" s="85" t="e">
        <f>I42</f>
        <v>#VALUE!</v>
      </c>
    </row>
    <row r="52" spans="2:9" x14ac:dyDescent="0.3">
      <c r="B52" s="46"/>
      <c r="C52" s="31"/>
      <c r="D52" s="52" t="s">
        <v>65</v>
      </c>
      <c r="E52" s="139" t="e">
        <f>ROUND(IF(E24="UG",(E37*F6*F7),(E37*F6*F8)),0)</f>
        <v>#VALUE!</v>
      </c>
      <c r="F52" s="46"/>
      <c r="G52" s="27"/>
      <c r="H52" s="79" t="s">
        <v>194</v>
      </c>
      <c r="I52" s="91">
        <f>-E27</f>
        <v>0</v>
      </c>
    </row>
    <row r="53" spans="2:9" x14ac:dyDescent="0.3">
      <c r="B53" s="46"/>
      <c r="C53" s="31"/>
      <c r="D53" s="52" t="s">
        <v>67</v>
      </c>
      <c r="E53" s="139">
        <f>ROUND(IF(E24="UG",(E38*F6*F7),(E38*F6*F8)),0)</f>
        <v>2731</v>
      </c>
      <c r="F53" s="46"/>
      <c r="G53" s="27"/>
      <c r="H53" s="79" t="s">
        <v>195</v>
      </c>
      <c r="I53" s="85" t="e">
        <f>IF(SUM(I51:I52)&gt;0,SUM(I51:I52),0)</f>
        <v>#VALUE!</v>
      </c>
    </row>
    <row r="54" spans="2:9" x14ac:dyDescent="0.3">
      <c r="B54" s="46"/>
      <c r="C54" s="31"/>
      <c r="D54" s="52" t="s">
        <v>69</v>
      </c>
      <c r="E54" s="139">
        <f>ROUND(IF(E24="UG",(E39*F6*F7),(E39*F6*F8)),0)</f>
        <v>0</v>
      </c>
      <c r="F54" s="46"/>
      <c r="G54" s="27"/>
      <c r="H54" s="79" t="s">
        <v>196</v>
      </c>
      <c r="I54" s="85" t="b">
        <f>IF(AND(E24="UG",E25="Year 1"),I20,IF(AND(E24="UG",E25="Year 2"),I21,IF(AND(E24="UG",E25="Year 3+"),I22,IF(E24="PG",0))))</f>
        <v>0</v>
      </c>
    </row>
    <row r="55" spans="2:9" x14ac:dyDescent="0.3">
      <c r="B55" s="46"/>
      <c r="C55" s="31"/>
      <c r="D55" s="52"/>
      <c r="E55" s="144"/>
      <c r="F55" s="142"/>
      <c r="G55" s="27"/>
      <c r="H55" s="79" t="s">
        <v>197</v>
      </c>
      <c r="I55" s="85" t="e">
        <f>IF(I53&lt;I54,I53,I54)</f>
        <v>#VALUE!</v>
      </c>
    </row>
    <row r="56" spans="2:9" x14ac:dyDescent="0.3">
      <c r="B56" s="46"/>
      <c r="C56" s="31"/>
      <c r="D56" s="52" t="s">
        <v>198</v>
      </c>
      <c r="E56" s="139">
        <f>E47*F6</f>
        <v>5125.6000000000004</v>
      </c>
      <c r="F56" s="143"/>
      <c r="G56" s="27"/>
      <c r="H56" s="84"/>
    </row>
    <row r="57" spans="2:9" x14ac:dyDescent="0.3">
      <c r="B57" s="46"/>
      <c r="C57" s="31"/>
      <c r="D57" s="67" t="s">
        <v>199</v>
      </c>
      <c r="E57" s="117" t="e">
        <f>ROUND(SUM(E50:E56),0)</f>
        <v>#VALUE!</v>
      </c>
      <c r="F57" s="145"/>
      <c r="G57" s="27"/>
      <c r="H57" s="84"/>
    </row>
    <row r="58" spans="2:9" x14ac:dyDescent="0.3">
      <c r="B58" s="46"/>
      <c r="C58" s="31"/>
      <c r="D58" s="52" t="s">
        <v>200</v>
      </c>
      <c r="E58" s="144" t="e">
        <f>ROUND(SUM(E57-I39),0)</f>
        <v>#VALUE!</v>
      </c>
      <c r="F58" s="145"/>
      <c r="G58" s="27"/>
      <c r="H58" s="84"/>
    </row>
    <row r="59" spans="2:9" ht="42" x14ac:dyDescent="0.3">
      <c r="B59" s="46" t="str">
        <f>IF((E32="Private Loan"),"Private loan requested","")</f>
        <v/>
      </c>
      <c r="C59" s="31"/>
      <c r="D59" s="67" t="s">
        <v>201</v>
      </c>
      <c r="E59" s="118" t="e">
        <f>ROUND(E58,0)</f>
        <v>#VALUE!</v>
      </c>
      <c r="F59" s="75" t="s">
        <v>202</v>
      </c>
      <c r="G59" s="27"/>
      <c r="H59" s="84"/>
    </row>
    <row r="60" spans="2:9" x14ac:dyDescent="0.3">
      <c r="B60" s="46"/>
      <c r="C60" s="31"/>
      <c r="D60" s="27" t="str">
        <f>IF((E32="Private Loan"),"PRIVATE LOANS - WORKSHEET STOPS HERE","")</f>
        <v/>
      </c>
      <c r="E60" s="119"/>
      <c r="F60" s="46"/>
      <c r="G60" s="27"/>
      <c r="H60" s="92"/>
    </row>
    <row r="61" spans="2:9" x14ac:dyDescent="0.3">
      <c r="B61" s="46"/>
      <c r="C61" s="31"/>
      <c r="D61" s="68" t="s">
        <v>203</v>
      </c>
      <c r="E61" s="119"/>
      <c r="F61" s="46"/>
      <c r="G61" s="27"/>
      <c r="H61" s="92"/>
    </row>
    <row r="62" spans="2:9" x14ac:dyDescent="0.3">
      <c r="B62" s="46"/>
      <c r="C62" s="31"/>
      <c r="D62" s="52" t="s">
        <v>143</v>
      </c>
      <c r="E62" s="116" t="e">
        <f>ROUND(I55,0)</f>
        <v>#VALUE!</v>
      </c>
      <c r="F62" s="46"/>
      <c r="G62" s="27"/>
      <c r="H62" s="92"/>
    </row>
    <row r="63" spans="2:9" x14ac:dyDescent="0.3">
      <c r="B63" s="46"/>
      <c r="C63" s="31"/>
      <c r="D63" s="52" t="s">
        <v>144</v>
      </c>
      <c r="E63" s="116">
        <f>ROUND(IF(AND(E24="UG",OR(E25="Year 1",E25="Year 2"),E26="Independent"),J23,IF(AND(E24="UG",E25="Year 3",E26="Independent"),J25,IF(AND(E24="UG",E26="Dependent"),J22,IF(E24="PG",J26)))),0)</f>
        <v>0</v>
      </c>
      <c r="F63" s="46"/>
      <c r="G63" s="27"/>
      <c r="H63" s="92"/>
    </row>
    <row r="64" spans="2:9" x14ac:dyDescent="0.3">
      <c r="B64" s="46"/>
      <c r="C64" s="31"/>
      <c r="D64" s="27"/>
      <c r="E64" s="119"/>
      <c r="F64" s="46"/>
      <c r="G64" s="27"/>
      <c r="H64" s="92"/>
    </row>
    <row r="65" spans="2:8" ht="58.5" customHeight="1" thickBot="1" x14ac:dyDescent="0.35">
      <c r="B65" s="64"/>
      <c r="C65" s="33"/>
      <c r="D65" s="154" t="s">
        <v>252</v>
      </c>
      <c r="E65" s="161" t="e" cm="1">
        <f t="array" ref="E65">ROUND(_xlfn.IFS(AND(E24="PG",E32&lt;&gt;"private",E33="Yes",E25&lt;&gt;"Year 1"),SUM(E59-E63),
    AND(E24="UG",E26="Dependent",E32="Federal"), MIN(I43,20000),
    OR(E33="No",E25="Year 1",E26="Independent"), 0,
    TRUE, ""
),0)</f>
        <v>#VALUE!</v>
      </c>
      <c r="F65" s="64"/>
      <c r="G65" s="27"/>
      <c r="H65" s="84"/>
    </row>
    <row r="66" spans="2:8" ht="52.5" customHeight="1" thickBot="1" x14ac:dyDescent="0.4">
      <c r="B66" s="191" t="s">
        <v>204</v>
      </c>
      <c r="C66" s="192"/>
      <c r="D66" s="192"/>
      <c r="E66" s="192"/>
      <c r="F66" s="193"/>
      <c r="G66" s="27"/>
      <c r="H66" s="84"/>
    </row>
    <row r="67" spans="2:8" ht="46.5" customHeight="1" thickBot="1" x14ac:dyDescent="0.35">
      <c r="B67" s="171" t="s">
        <v>205</v>
      </c>
      <c r="C67" s="172"/>
      <c r="D67" s="172"/>
      <c r="E67" s="172"/>
      <c r="F67" s="173"/>
      <c r="G67" s="27"/>
      <c r="H67" s="84"/>
    </row>
    <row r="68" spans="2:8" ht="56" x14ac:dyDescent="0.3">
      <c r="B68" s="155" t="s">
        <v>253</v>
      </c>
      <c r="C68" s="158" t="s">
        <v>206</v>
      </c>
      <c r="D68" s="69" t="s">
        <v>207</v>
      </c>
      <c r="E68" s="70" t="s">
        <v>208</v>
      </c>
      <c r="F68" s="71" t="s">
        <v>209</v>
      </c>
      <c r="G68" s="27"/>
      <c r="H68" s="93"/>
    </row>
    <row r="69" spans="2:8" x14ac:dyDescent="0.3">
      <c r="B69" s="156" t="e">
        <f>ROUND(E62-(E62*C69),0)</f>
        <v>#VALUE!</v>
      </c>
      <c r="C69" s="159">
        <v>1.057E-2</v>
      </c>
      <c r="D69" s="120" t="s">
        <v>143</v>
      </c>
      <c r="E69" s="133">
        <v>0</v>
      </c>
      <c r="F69" s="122">
        <f>ROUND(E69-(E69*C70),0)</f>
        <v>0</v>
      </c>
      <c r="G69" s="27"/>
      <c r="H69" s="84"/>
    </row>
    <row r="70" spans="2:8" x14ac:dyDescent="0.3">
      <c r="B70" s="156">
        <f>ROUND(E63-(E63*C70),0)</f>
        <v>0</v>
      </c>
      <c r="C70" s="159">
        <v>1.057E-2</v>
      </c>
      <c r="D70" s="120" t="s">
        <v>144</v>
      </c>
      <c r="E70" s="133"/>
      <c r="F70" s="122">
        <f>ROUND(E70-(E70*C70),0)</f>
        <v>0</v>
      </c>
      <c r="G70" s="27"/>
      <c r="H70" s="84"/>
    </row>
    <row r="71" spans="2:8" x14ac:dyDescent="0.3">
      <c r="B71" s="156" t="e">
        <f>ROUND(E65-(E65*C71),0)</f>
        <v>#VALUE!</v>
      </c>
      <c r="C71" s="159">
        <v>4.2279999999999998E-2</v>
      </c>
      <c r="D71" s="120" t="s">
        <v>210</v>
      </c>
      <c r="E71" s="134"/>
      <c r="F71" s="122">
        <f>ROUND(E71-(E71*C71),0)</f>
        <v>0</v>
      </c>
      <c r="G71" s="27"/>
      <c r="H71" s="84"/>
    </row>
    <row r="72" spans="2:8" ht="14.5" thickBot="1" x14ac:dyDescent="0.35">
      <c r="B72" s="157" t="e">
        <f>SUM(B69:B71)</f>
        <v>#VALUE!</v>
      </c>
      <c r="C72" s="160"/>
      <c r="D72" s="121" t="s">
        <v>211</v>
      </c>
      <c r="E72" s="135">
        <f>SUM(E69:E71)</f>
        <v>0</v>
      </c>
      <c r="F72" s="123">
        <f>SUM(F69:F71)</f>
        <v>0</v>
      </c>
      <c r="G72" s="27"/>
      <c r="H72" s="84"/>
    </row>
    <row r="73" spans="2:8" ht="15" thickBot="1" x14ac:dyDescent="0.4">
      <c r="B73" s="184" t="s">
        <v>212</v>
      </c>
      <c r="C73" s="185"/>
      <c r="D73" s="185"/>
      <c r="E73" s="185"/>
      <c r="F73" s="186"/>
      <c r="G73" s="27"/>
      <c r="H73" s="84"/>
    </row>
    <row r="74" spans="2:8" ht="25.5" customHeight="1" thickBot="1" x14ac:dyDescent="0.55000000000000004">
      <c r="B74" s="165" t="s">
        <v>213</v>
      </c>
      <c r="C74" s="166"/>
      <c r="D74" s="166"/>
      <c r="E74" s="166"/>
      <c r="F74" s="167"/>
      <c r="G74" s="27"/>
      <c r="H74" s="84"/>
    </row>
    <row r="75" spans="2:8" x14ac:dyDescent="0.3">
      <c r="B75" s="178"/>
      <c r="C75" s="179"/>
      <c r="D75" s="179"/>
      <c r="E75" s="179"/>
      <c r="F75" s="180"/>
      <c r="G75" s="27"/>
      <c r="H75" s="84"/>
    </row>
    <row r="76" spans="2:8" ht="14.5" thickBot="1" x14ac:dyDescent="0.35">
      <c r="B76" s="181"/>
      <c r="C76" s="182"/>
      <c r="D76" s="182"/>
      <c r="E76" s="182"/>
      <c r="F76" s="183"/>
      <c r="G76" s="27"/>
      <c r="H76" s="84"/>
    </row>
    <row r="77" spans="2:8" ht="21.5" thickBot="1" x14ac:dyDescent="0.55000000000000004">
      <c r="B77" s="165" t="s">
        <v>214</v>
      </c>
      <c r="C77" s="166"/>
      <c r="D77" s="166"/>
      <c r="E77" s="166"/>
      <c r="F77" s="167"/>
      <c r="G77" s="27"/>
      <c r="H77" s="84"/>
    </row>
    <row r="78" spans="2:8" x14ac:dyDescent="0.3">
      <c r="B78" s="28" t="s">
        <v>215</v>
      </c>
      <c r="C78" s="29"/>
      <c r="D78" s="29"/>
      <c r="E78" s="29"/>
      <c r="F78" s="72">
        <v>1.057E-2</v>
      </c>
      <c r="G78" s="27"/>
      <c r="H78" s="84"/>
    </row>
    <row r="79" spans="2:8" ht="19.5" customHeight="1" x14ac:dyDescent="0.3">
      <c r="B79" s="31" t="s">
        <v>216</v>
      </c>
      <c r="C79" s="27"/>
      <c r="D79" s="27"/>
      <c r="E79" s="27"/>
      <c r="F79" s="73">
        <v>1.057E-2</v>
      </c>
      <c r="G79" s="27"/>
      <c r="H79" s="84"/>
    </row>
    <row r="80" spans="2:8" ht="21" customHeight="1" thickBot="1" x14ac:dyDescent="0.35">
      <c r="B80" s="33" t="s">
        <v>217</v>
      </c>
      <c r="C80" s="34"/>
      <c r="D80" s="34"/>
      <c r="E80" s="34"/>
      <c r="F80" s="74">
        <v>4.2279999999999998E-2</v>
      </c>
      <c r="G80" s="27"/>
      <c r="H80" s="84"/>
    </row>
    <row r="81" spans="2:8" ht="24" customHeight="1" x14ac:dyDescent="0.3">
      <c r="B81" s="27"/>
      <c r="C81" s="27"/>
      <c r="D81" s="27"/>
      <c r="E81" s="27"/>
      <c r="F81" s="27"/>
      <c r="G81" s="27"/>
      <c r="H81" s="84"/>
    </row>
    <row r="82" spans="2:8" x14ac:dyDescent="0.3">
      <c r="B82" s="27"/>
      <c r="C82" s="27"/>
      <c r="D82" s="27"/>
      <c r="E82" s="27"/>
      <c r="F82" s="27"/>
      <c r="G82" s="27"/>
      <c r="H82" s="84"/>
    </row>
    <row r="83" spans="2:8" x14ac:dyDescent="0.3">
      <c r="B83" s="27"/>
      <c r="C83" s="27"/>
      <c r="D83" s="27"/>
      <c r="E83" s="27"/>
      <c r="F83" s="27"/>
      <c r="G83" s="27"/>
      <c r="H83" s="84"/>
    </row>
    <row r="84" spans="2:8" x14ac:dyDescent="0.3">
      <c r="B84" s="27"/>
      <c r="C84" s="27"/>
      <c r="D84" s="27"/>
      <c r="E84" s="27"/>
      <c r="F84" s="27"/>
      <c r="G84" s="27"/>
      <c r="H84" s="84"/>
    </row>
    <row r="85" spans="2:8" x14ac:dyDescent="0.3">
      <c r="B85" s="27"/>
      <c r="C85" s="27"/>
      <c r="D85" s="27"/>
      <c r="E85" s="27"/>
      <c r="F85" s="27"/>
      <c r="G85" s="27"/>
      <c r="H85" s="84"/>
    </row>
    <row r="86" spans="2:8" x14ac:dyDescent="0.3">
      <c r="B86" s="27"/>
      <c r="C86" s="27"/>
      <c r="D86" s="27"/>
      <c r="E86" s="27"/>
      <c r="F86" s="27"/>
      <c r="G86" s="27"/>
      <c r="H86" s="84"/>
    </row>
    <row r="87" spans="2:8" x14ac:dyDescent="0.3">
      <c r="B87" s="27"/>
      <c r="C87" s="27"/>
      <c r="D87" s="27"/>
      <c r="E87" s="27"/>
      <c r="F87" s="27"/>
      <c r="G87" s="27"/>
      <c r="H87" s="84"/>
    </row>
    <row r="88" spans="2:8" x14ac:dyDescent="0.3">
      <c r="B88" s="27"/>
      <c r="C88" s="27"/>
      <c r="D88" s="27"/>
      <c r="E88" s="27"/>
      <c r="F88" s="27"/>
      <c r="G88" s="27"/>
      <c r="H88" s="84"/>
    </row>
    <row r="89" spans="2:8" x14ac:dyDescent="0.3">
      <c r="B89" s="27"/>
      <c r="C89" s="27"/>
      <c r="D89" s="27"/>
      <c r="E89" s="27"/>
      <c r="F89" s="27"/>
      <c r="G89" s="27"/>
      <c r="H89" s="84"/>
    </row>
    <row r="90" spans="2:8" x14ac:dyDescent="0.3">
      <c r="B90" s="27"/>
      <c r="C90" s="27"/>
      <c r="D90" s="27"/>
      <c r="E90" s="27"/>
      <c r="F90" s="27"/>
      <c r="G90" s="27"/>
      <c r="H90" s="84"/>
    </row>
    <row r="91" spans="2:8" x14ac:dyDescent="0.3">
      <c r="B91" s="27"/>
      <c r="C91" s="27"/>
      <c r="D91" s="27"/>
      <c r="E91" s="27"/>
      <c r="F91" s="27"/>
      <c r="G91" s="27"/>
      <c r="H91" s="84"/>
    </row>
    <row r="92" spans="2:8" x14ac:dyDescent="0.3">
      <c r="B92" s="27"/>
      <c r="C92" s="27"/>
      <c r="D92" s="27"/>
      <c r="E92" s="27"/>
      <c r="F92" s="27"/>
      <c r="G92" s="27"/>
      <c r="H92" s="84"/>
    </row>
    <row r="93" spans="2:8" x14ac:dyDescent="0.3">
      <c r="B93" s="27"/>
      <c r="C93" s="27"/>
      <c r="D93" s="27"/>
      <c r="E93" s="27"/>
      <c r="F93" s="27"/>
      <c r="G93" s="27"/>
      <c r="H93" s="84"/>
    </row>
    <row r="94" spans="2:8" x14ac:dyDescent="0.3">
      <c r="B94" s="27"/>
      <c r="C94" s="27"/>
      <c r="D94" s="27"/>
      <c r="E94" s="27"/>
      <c r="F94" s="27"/>
      <c r="G94" s="27"/>
      <c r="H94" s="84"/>
    </row>
    <row r="95" spans="2:8" x14ac:dyDescent="0.3">
      <c r="B95" s="27"/>
      <c r="C95" s="27"/>
      <c r="D95" s="27"/>
      <c r="E95" s="27"/>
      <c r="F95" s="27"/>
      <c r="G95" s="27"/>
      <c r="H95" s="84"/>
    </row>
    <row r="96" spans="2:8" x14ac:dyDescent="0.3">
      <c r="B96" s="27"/>
      <c r="C96" s="27"/>
      <c r="D96" s="27"/>
      <c r="E96" s="27"/>
      <c r="F96" s="27"/>
      <c r="G96" s="27"/>
      <c r="H96" s="84"/>
    </row>
    <row r="97" spans="2:8" x14ac:dyDescent="0.3">
      <c r="B97" s="27"/>
      <c r="C97" s="27"/>
      <c r="D97" s="27"/>
      <c r="E97" s="27"/>
      <c r="F97" s="27"/>
      <c r="G97" s="27"/>
      <c r="H97" s="84"/>
    </row>
    <row r="98" spans="2:8" x14ac:dyDescent="0.3">
      <c r="B98" s="27"/>
      <c r="C98" s="27"/>
      <c r="D98" s="27"/>
      <c r="E98" s="27"/>
      <c r="F98" s="27"/>
      <c r="G98" s="27"/>
      <c r="H98" s="84"/>
    </row>
    <row r="99" spans="2:8" x14ac:dyDescent="0.3">
      <c r="B99" s="27"/>
      <c r="C99" s="27"/>
      <c r="D99" s="27"/>
      <c r="E99" s="27"/>
      <c r="F99" s="27"/>
      <c r="G99" s="27"/>
      <c r="H99" s="84"/>
    </row>
    <row r="100" spans="2:8" x14ac:dyDescent="0.3">
      <c r="B100" s="27"/>
      <c r="C100" s="27"/>
      <c r="D100" s="27"/>
      <c r="E100" s="27"/>
      <c r="F100" s="27"/>
      <c r="G100" s="27"/>
      <c r="H100" s="84"/>
    </row>
    <row r="101" spans="2:8" x14ac:dyDescent="0.3">
      <c r="B101" s="27"/>
      <c r="C101" s="27"/>
      <c r="D101" s="27"/>
      <c r="E101" s="27"/>
      <c r="F101" s="27"/>
      <c r="G101" s="27"/>
      <c r="H101" s="84"/>
    </row>
    <row r="102" spans="2:8" x14ac:dyDescent="0.3">
      <c r="B102" s="27"/>
      <c r="C102" s="27"/>
      <c r="D102" s="27"/>
      <c r="E102" s="27"/>
      <c r="F102" s="27"/>
      <c r="G102" s="27"/>
      <c r="H102" s="84"/>
    </row>
    <row r="103" spans="2:8" x14ac:dyDescent="0.3">
      <c r="B103" s="27"/>
      <c r="C103" s="27"/>
      <c r="D103" s="27"/>
      <c r="E103" s="27"/>
      <c r="F103" s="27"/>
      <c r="G103" s="27"/>
    </row>
    <row r="104" spans="2:8" x14ac:dyDescent="0.3">
      <c r="B104" s="27"/>
      <c r="C104" s="27"/>
      <c r="D104" s="27"/>
      <c r="E104" s="27"/>
      <c r="F104" s="27"/>
      <c r="G104" s="27"/>
    </row>
    <row r="105" spans="2:8" x14ac:dyDescent="0.3">
      <c r="B105" s="27"/>
      <c r="C105" s="27"/>
      <c r="D105" s="27"/>
      <c r="E105" s="27"/>
      <c r="F105" s="27"/>
      <c r="G105" s="27"/>
    </row>
    <row r="106" spans="2:8" x14ac:dyDescent="0.3">
      <c r="B106" s="27"/>
      <c r="C106" s="27"/>
      <c r="D106" s="27"/>
      <c r="E106" s="27"/>
      <c r="F106" s="27"/>
      <c r="G106" s="27"/>
    </row>
    <row r="107" spans="2:8" x14ac:dyDescent="0.3">
      <c r="B107" s="27"/>
      <c r="C107" s="27"/>
      <c r="D107" s="27"/>
      <c r="E107" s="27"/>
      <c r="F107" s="27"/>
      <c r="G107" s="27"/>
    </row>
    <row r="108" spans="2:8" x14ac:dyDescent="0.3">
      <c r="B108" s="27"/>
      <c r="C108" s="27"/>
      <c r="D108" s="27"/>
      <c r="E108" s="27"/>
      <c r="F108" s="27"/>
      <c r="G108" s="27"/>
    </row>
    <row r="109" spans="2:8" x14ac:dyDescent="0.3">
      <c r="B109" s="27"/>
      <c r="C109" s="27"/>
      <c r="D109" s="27"/>
      <c r="E109" s="27"/>
      <c r="F109" s="27"/>
      <c r="G109" s="27"/>
    </row>
    <row r="110" spans="2:8" x14ac:dyDescent="0.3">
      <c r="B110" s="27"/>
      <c r="C110" s="27"/>
      <c r="D110" s="27"/>
      <c r="E110" s="27"/>
      <c r="F110" s="27"/>
      <c r="G110" s="27"/>
    </row>
    <row r="111" spans="2:8" x14ac:dyDescent="0.3">
      <c r="B111" s="27"/>
      <c r="C111" s="27"/>
      <c r="D111" s="27"/>
      <c r="E111" s="27"/>
      <c r="F111" s="27"/>
      <c r="G111" s="27"/>
    </row>
    <row r="112" spans="2:8" x14ac:dyDescent="0.3">
      <c r="B112" s="27"/>
      <c r="C112" s="27"/>
      <c r="D112" s="27"/>
      <c r="E112" s="27"/>
      <c r="F112" s="27"/>
      <c r="G112" s="27"/>
    </row>
    <row r="113" spans="2:7" x14ac:dyDescent="0.3">
      <c r="B113" s="27"/>
      <c r="C113" s="27"/>
      <c r="D113" s="27"/>
      <c r="E113" s="27"/>
      <c r="F113" s="27"/>
      <c r="G113" s="27"/>
    </row>
    <row r="114" spans="2:7" x14ac:dyDescent="0.3">
      <c r="B114" s="27"/>
      <c r="C114" s="27"/>
      <c r="D114" s="27"/>
      <c r="E114" s="27"/>
      <c r="F114" s="27"/>
      <c r="G114" s="27"/>
    </row>
    <row r="115" spans="2:7" x14ac:dyDescent="0.3">
      <c r="B115" s="27"/>
      <c r="C115" s="27"/>
      <c r="D115" s="27"/>
      <c r="E115" s="27"/>
      <c r="F115" s="27"/>
      <c r="G115" s="27"/>
    </row>
    <row r="116" spans="2:7" x14ac:dyDescent="0.3">
      <c r="B116" s="27"/>
      <c r="C116" s="27"/>
      <c r="D116" s="27"/>
      <c r="E116" s="27"/>
      <c r="F116" s="27"/>
      <c r="G116" s="27"/>
    </row>
    <row r="117" spans="2:7" x14ac:dyDescent="0.3">
      <c r="B117" s="27"/>
      <c r="C117" s="27"/>
      <c r="D117" s="27"/>
      <c r="E117" s="27"/>
      <c r="F117" s="27"/>
      <c r="G117" s="27"/>
    </row>
    <row r="118" spans="2:7" x14ac:dyDescent="0.3">
      <c r="B118" s="27"/>
      <c r="C118" s="27"/>
      <c r="D118" s="27"/>
      <c r="E118" s="27"/>
      <c r="F118" s="27"/>
      <c r="G118" s="27"/>
    </row>
    <row r="119" spans="2:7" x14ac:dyDescent="0.3">
      <c r="B119" s="27"/>
      <c r="C119" s="27"/>
      <c r="D119" s="27"/>
      <c r="E119" s="27"/>
      <c r="F119" s="27"/>
      <c r="G119" s="27"/>
    </row>
    <row r="120" spans="2:7" x14ac:dyDescent="0.3">
      <c r="B120" s="27"/>
      <c r="C120" s="27"/>
      <c r="D120" s="27"/>
      <c r="E120" s="27"/>
      <c r="F120" s="27"/>
      <c r="G120" s="27"/>
    </row>
    <row r="121" spans="2:7" x14ac:dyDescent="0.3">
      <c r="B121" s="27"/>
      <c r="C121" s="27"/>
      <c r="D121" s="27"/>
      <c r="E121" s="27"/>
      <c r="F121" s="27"/>
      <c r="G121" s="27"/>
    </row>
    <row r="122" spans="2:7" x14ac:dyDescent="0.3">
      <c r="B122" s="27"/>
      <c r="C122" s="27"/>
      <c r="D122" s="27"/>
      <c r="E122" s="27"/>
      <c r="F122" s="27"/>
      <c r="G122" s="27"/>
    </row>
    <row r="123" spans="2:7" x14ac:dyDescent="0.3">
      <c r="B123" s="27"/>
      <c r="C123" s="27"/>
      <c r="D123" s="27"/>
      <c r="E123" s="27"/>
      <c r="F123" s="27"/>
      <c r="G123" s="27"/>
    </row>
    <row r="124" spans="2:7" x14ac:dyDescent="0.3">
      <c r="B124" s="27"/>
      <c r="C124" s="27"/>
      <c r="D124" s="27"/>
      <c r="E124" s="27"/>
      <c r="F124" s="27"/>
      <c r="G124" s="27"/>
    </row>
    <row r="125" spans="2:7" x14ac:dyDescent="0.3">
      <c r="B125" s="27"/>
      <c r="C125" s="27"/>
      <c r="D125" s="27"/>
      <c r="E125" s="27"/>
      <c r="F125" s="27"/>
      <c r="G125" s="27"/>
    </row>
    <row r="126" spans="2:7" x14ac:dyDescent="0.3">
      <c r="B126" s="27"/>
      <c r="C126" s="27"/>
      <c r="D126" s="27"/>
      <c r="E126" s="27"/>
      <c r="F126" s="27"/>
      <c r="G126" s="27"/>
    </row>
    <row r="127" spans="2:7" x14ac:dyDescent="0.3">
      <c r="B127" s="27"/>
      <c r="C127" s="27"/>
      <c r="D127" s="27"/>
      <c r="E127" s="27"/>
      <c r="F127" s="27"/>
      <c r="G127" s="27"/>
    </row>
    <row r="128" spans="2:7" x14ac:dyDescent="0.3">
      <c r="B128" s="27"/>
      <c r="C128" s="27"/>
      <c r="D128" s="27"/>
      <c r="E128" s="27"/>
      <c r="F128" s="27"/>
      <c r="G128" s="27"/>
    </row>
    <row r="129" spans="2:7" x14ac:dyDescent="0.3">
      <c r="B129" s="27"/>
      <c r="C129" s="27"/>
      <c r="D129" s="27"/>
      <c r="E129" s="27"/>
      <c r="F129" s="27"/>
      <c r="G129" s="27"/>
    </row>
    <row r="130" spans="2:7" x14ac:dyDescent="0.3">
      <c r="B130" s="27"/>
      <c r="C130" s="27"/>
      <c r="D130" s="27"/>
      <c r="E130" s="27"/>
      <c r="F130" s="27"/>
      <c r="G130" s="27"/>
    </row>
    <row r="131" spans="2:7" x14ac:dyDescent="0.3">
      <c r="B131" s="27"/>
      <c r="C131" s="27"/>
      <c r="D131" s="27"/>
      <c r="E131" s="27"/>
      <c r="F131" s="27"/>
      <c r="G131" s="27"/>
    </row>
    <row r="132" spans="2:7" x14ac:dyDescent="0.3">
      <c r="B132" s="27"/>
      <c r="C132" s="27"/>
      <c r="D132" s="27"/>
      <c r="E132" s="27"/>
      <c r="F132" s="27"/>
      <c r="G132" s="27"/>
    </row>
    <row r="133" spans="2:7" x14ac:dyDescent="0.3">
      <c r="B133" s="27"/>
      <c r="C133" s="27"/>
      <c r="D133" s="27"/>
      <c r="E133" s="27"/>
      <c r="F133" s="27"/>
      <c r="G133" s="27"/>
    </row>
    <row r="134" spans="2:7" x14ac:dyDescent="0.3">
      <c r="B134" s="27"/>
      <c r="C134" s="27"/>
      <c r="D134" s="27"/>
      <c r="E134" s="27"/>
      <c r="F134" s="27"/>
      <c r="G134" s="27"/>
    </row>
    <row r="135" spans="2:7" x14ac:dyDescent="0.3">
      <c r="B135" s="27"/>
      <c r="C135" s="27"/>
      <c r="D135" s="27"/>
      <c r="E135" s="27"/>
      <c r="F135" s="27"/>
      <c r="G135" s="27"/>
    </row>
    <row r="136" spans="2:7" x14ac:dyDescent="0.3">
      <c r="B136" s="27"/>
      <c r="C136" s="27"/>
      <c r="D136" s="27"/>
      <c r="E136" s="27"/>
      <c r="F136" s="27"/>
      <c r="G136" s="27"/>
    </row>
    <row r="137" spans="2:7" x14ac:dyDescent="0.3">
      <c r="B137" s="27"/>
      <c r="C137" s="27"/>
      <c r="D137" s="27"/>
      <c r="E137" s="27"/>
      <c r="F137" s="27"/>
      <c r="G137" s="27"/>
    </row>
    <row r="138" spans="2:7" x14ac:dyDescent="0.3">
      <c r="B138" s="27"/>
      <c r="C138" s="27"/>
      <c r="D138" s="27"/>
      <c r="E138" s="27"/>
      <c r="F138" s="27"/>
      <c r="G138" s="27"/>
    </row>
    <row r="139" spans="2:7" x14ac:dyDescent="0.3">
      <c r="B139" s="27"/>
      <c r="C139" s="27"/>
      <c r="D139" s="27"/>
      <c r="E139" s="27"/>
      <c r="F139" s="27"/>
      <c r="G139" s="27"/>
    </row>
    <row r="140" spans="2:7" x14ac:dyDescent="0.3">
      <c r="B140" s="27"/>
      <c r="C140" s="27"/>
      <c r="D140" s="27"/>
      <c r="E140" s="27"/>
      <c r="F140" s="27"/>
      <c r="G140" s="27"/>
    </row>
    <row r="141" spans="2:7" x14ac:dyDescent="0.3">
      <c r="B141" s="27"/>
      <c r="C141" s="27"/>
      <c r="D141" s="27"/>
      <c r="E141" s="27"/>
      <c r="F141" s="27"/>
      <c r="G141" s="27"/>
    </row>
    <row r="142" spans="2:7" x14ac:dyDescent="0.3">
      <c r="B142" s="27"/>
      <c r="C142" s="27"/>
      <c r="D142" s="27"/>
      <c r="E142" s="27"/>
      <c r="F142" s="27"/>
      <c r="G142" s="27"/>
    </row>
    <row r="143" spans="2:7" x14ac:dyDescent="0.3">
      <c r="B143" s="27"/>
      <c r="C143" s="27"/>
      <c r="D143" s="27"/>
      <c r="E143" s="27"/>
      <c r="F143" s="27"/>
      <c r="G143" s="27"/>
    </row>
    <row r="144" spans="2:7" x14ac:dyDescent="0.3">
      <c r="B144" s="27"/>
      <c r="C144" s="27"/>
      <c r="D144" s="27"/>
      <c r="E144" s="27"/>
      <c r="F144" s="27"/>
      <c r="G144" s="27"/>
    </row>
    <row r="145" spans="2:7" x14ac:dyDescent="0.3">
      <c r="B145" s="27"/>
      <c r="C145" s="27"/>
      <c r="D145" s="27"/>
      <c r="E145" s="27"/>
      <c r="F145" s="27"/>
      <c r="G145" s="27"/>
    </row>
    <row r="146" spans="2:7" x14ac:dyDescent="0.3">
      <c r="B146" s="27"/>
      <c r="C146" s="27"/>
      <c r="D146" s="27"/>
      <c r="E146" s="27"/>
      <c r="F146" s="27"/>
      <c r="G146" s="27"/>
    </row>
    <row r="147" spans="2:7" x14ac:dyDescent="0.3">
      <c r="B147" s="27"/>
      <c r="C147" s="27"/>
      <c r="D147" s="27"/>
      <c r="E147" s="27"/>
      <c r="F147" s="27"/>
      <c r="G147" s="27"/>
    </row>
    <row r="148" spans="2:7" x14ac:dyDescent="0.3">
      <c r="B148" s="27"/>
      <c r="C148" s="27"/>
      <c r="D148" s="27"/>
      <c r="E148" s="27"/>
      <c r="F148" s="27"/>
      <c r="G148" s="27"/>
    </row>
    <row r="149" spans="2:7" x14ac:dyDescent="0.3">
      <c r="B149" s="27"/>
      <c r="C149" s="27"/>
      <c r="D149" s="27"/>
      <c r="E149" s="27"/>
      <c r="F149" s="27"/>
      <c r="G149" s="27"/>
    </row>
    <row r="150" spans="2:7" x14ac:dyDescent="0.3">
      <c r="B150" s="27"/>
      <c r="C150" s="27"/>
      <c r="D150" s="27"/>
      <c r="E150" s="27"/>
      <c r="F150" s="27"/>
      <c r="G150" s="27"/>
    </row>
    <row r="151" spans="2:7" x14ac:dyDescent="0.3">
      <c r="B151" s="27"/>
      <c r="C151" s="27"/>
      <c r="D151" s="27"/>
      <c r="E151" s="27"/>
      <c r="F151" s="27"/>
      <c r="G151" s="27"/>
    </row>
    <row r="152" spans="2:7" x14ac:dyDescent="0.3">
      <c r="B152" s="27"/>
      <c r="C152" s="27"/>
      <c r="D152" s="27"/>
      <c r="E152" s="27"/>
      <c r="F152" s="27"/>
      <c r="G152" s="27"/>
    </row>
    <row r="153" spans="2:7" x14ac:dyDescent="0.3">
      <c r="B153" s="27"/>
      <c r="C153" s="27"/>
      <c r="D153" s="27"/>
      <c r="E153" s="27"/>
      <c r="F153" s="27"/>
      <c r="G153" s="27"/>
    </row>
    <row r="154" spans="2:7" x14ac:dyDescent="0.3">
      <c r="B154" s="27"/>
      <c r="C154" s="27"/>
      <c r="D154" s="27"/>
      <c r="E154" s="27"/>
      <c r="F154" s="27"/>
      <c r="G154" s="27"/>
    </row>
    <row r="155" spans="2:7" x14ac:dyDescent="0.3">
      <c r="B155" s="27"/>
      <c r="C155" s="27"/>
      <c r="D155" s="27"/>
      <c r="E155" s="27"/>
      <c r="F155" s="27"/>
      <c r="G155" s="27"/>
    </row>
    <row r="156" spans="2:7" x14ac:dyDescent="0.3">
      <c r="B156" s="27"/>
      <c r="C156" s="27"/>
      <c r="D156" s="27"/>
      <c r="E156" s="27"/>
      <c r="F156" s="27"/>
      <c r="G156" s="27"/>
    </row>
    <row r="157" spans="2:7" x14ac:dyDescent="0.3">
      <c r="B157" s="27"/>
      <c r="C157" s="27"/>
      <c r="D157" s="27"/>
      <c r="E157" s="27"/>
      <c r="F157" s="27"/>
      <c r="G157" s="27"/>
    </row>
    <row r="158" spans="2:7" x14ac:dyDescent="0.3">
      <c r="B158" s="27"/>
      <c r="C158" s="27"/>
      <c r="D158" s="27"/>
      <c r="E158" s="27"/>
      <c r="F158" s="27"/>
      <c r="G158" s="27"/>
    </row>
    <row r="159" spans="2:7" x14ac:dyDescent="0.3">
      <c r="B159" s="27"/>
      <c r="C159" s="27"/>
      <c r="D159" s="27"/>
      <c r="E159" s="27"/>
      <c r="F159" s="27"/>
      <c r="G159" s="27"/>
    </row>
    <row r="160" spans="2:7" x14ac:dyDescent="0.3">
      <c r="B160" s="27"/>
      <c r="C160" s="27"/>
      <c r="D160" s="27"/>
      <c r="E160" s="27"/>
      <c r="F160" s="27"/>
      <c r="G160" s="27"/>
    </row>
    <row r="161" spans="2:7" x14ac:dyDescent="0.3">
      <c r="B161" s="27"/>
      <c r="C161" s="27"/>
      <c r="D161" s="27"/>
      <c r="E161" s="27"/>
      <c r="F161" s="27"/>
      <c r="G161" s="27"/>
    </row>
    <row r="162" spans="2:7" x14ac:dyDescent="0.3">
      <c r="B162" s="27"/>
      <c r="C162" s="27"/>
      <c r="D162" s="27"/>
      <c r="E162" s="27"/>
      <c r="F162" s="27"/>
      <c r="G162" s="27"/>
    </row>
    <row r="163" spans="2:7" x14ac:dyDescent="0.3">
      <c r="B163" s="27"/>
      <c r="C163" s="27"/>
      <c r="D163" s="27"/>
      <c r="E163" s="27"/>
      <c r="F163" s="27"/>
      <c r="G163" s="27"/>
    </row>
    <row r="164" spans="2:7" x14ac:dyDescent="0.3">
      <c r="B164" s="27"/>
      <c r="C164" s="27"/>
      <c r="D164" s="27"/>
      <c r="E164" s="27"/>
      <c r="F164" s="27"/>
      <c r="G164" s="27"/>
    </row>
    <row r="165" spans="2:7" x14ac:dyDescent="0.3">
      <c r="B165" s="27"/>
      <c r="C165" s="27"/>
      <c r="D165" s="27"/>
      <c r="E165" s="27"/>
      <c r="F165" s="27"/>
      <c r="G165" s="27"/>
    </row>
    <row r="166" spans="2:7" x14ac:dyDescent="0.3">
      <c r="B166" s="27"/>
      <c r="C166" s="27"/>
      <c r="D166" s="27"/>
      <c r="E166" s="27"/>
      <c r="F166" s="27"/>
      <c r="G166" s="27"/>
    </row>
    <row r="167" spans="2:7" x14ac:dyDescent="0.3">
      <c r="B167" s="27"/>
      <c r="C167" s="27"/>
      <c r="D167" s="27"/>
      <c r="E167" s="27"/>
      <c r="F167" s="27"/>
      <c r="G167" s="27"/>
    </row>
    <row r="168" spans="2:7" x14ac:dyDescent="0.3">
      <c r="B168" s="27"/>
      <c r="C168" s="27"/>
      <c r="D168" s="27"/>
      <c r="E168" s="27"/>
      <c r="F168" s="27"/>
      <c r="G168" s="27"/>
    </row>
    <row r="169" spans="2:7" x14ac:dyDescent="0.3">
      <c r="B169" s="27"/>
      <c r="C169" s="27"/>
      <c r="D169" s="27"/>
      <c r="E169" s="27"/>
      <c r="F169" s="27"/>
      <c r="G169" s="27"/>
    </row>
    <row r="170" spans="2:7" x14ac:dyDescent="0.3">
      <c r="B170" s="27"/>
      <c r="C170" s="27"/>
      <c r="D170" s="27"/>
      <c r="E170" s="27"/>
      <c r="F170" s="27"/>
      <c r="G170" s="27"/>
    </row>
    <row r="171" spans="2:7" x14ac:dyDescent="0.3">
      <c r="B171" s="27"/>
      <c r="C171" s="27"/>
      <c r="D171" s="27"/>
      <c r="E171" s="27"/>
      <c r="F171" s="27"/>
      <c r="G171" s="27"/>
    </row>
    <row r="172" spans="2:7" x14ac:dyDescent="0.3">
      <c r="B172" s="27"/>
      <c r="C172" s="27"/>
      <c r="D172" s="27"/>
      <c r="E172" s="27"/>
      <c r="F172" s="27"/>
      <c r="G172" s="27"/>
    </row>
    <row r="173" spans="2:7" x14ac:dyDescent="0.3">
      <c r="B173" s="27"/>
      <c r="C173" s="27"/>
      <c r="D173" s="27"/>
      <c r="E173" s="27"/>
      <c r="F173" s="27"/>
      <c r="G173" s="27"/>
    </row>
    <row r="174" spans="2:7" x14ac:dyDescent="0.3">
      <c r="B174" s="27"/>
      <c r="C174" s="27"/>
      <c r="D174" s="27"/>
      <c r="E174" s="27"/>
      <c r="F174" s="27"/>
      <c r="G174" s="27"/>
    </row>
    <row r="175" spans="2:7" x14ac:dyDescent="0.3">
      <c r="B175" s="27"/>
      <c r="C175" s="27"/>
      <c r="D175" s="27"/>
      <c r="E175" s="27"/>
      <c r="F175" s="27"/>
      <c r="G175" s="27"/>
    </row>
    <row r="176" spans="2:7" x14ac:dyDescent="0.3">
      <c r="B176" s="27"/>
      <c r="C176" s="27"/>
      <c r="D176" s="27"/>
      <c r="E176" s="27"/>
      <c r="F176" s="27"/>
      <c r="G176" s="27"/>
    </row>
    <row r="177" spans="2:7" x14ac:dyDescent="0.3">
      <c r="B177" s="27"/>
      <c r="C177" s="27"/>
      <c r="D177" s="27"/>
      <c r="E177" s="27"/>
      <c r="F177" s="27"/>
      <c r="G177" s="27"/>
    </row>
    <row r="178" spans="2:7" x14ac:dyDescent="0.3">
      <c r="B178" s="27"/>
      <c r="C178" s="27"/>
      <c r="D178" s="27"/>
      <c r="E178" s="27"/>
      <c r="F178" s="27"/>
      <c r="G178" s="27"/>
    </row>
    <row r="179" spans="2:7" x14ac:dyDescent="0.3">
      <c r="B179" s="27"/>
      <c r="C179" s="27"/>
      <c r="D179" s="27"/>
      <c r="E179" s="27"/>
      <c r="F179" s="27"/>
      <c r="G179" s="27"/>
    </row>
    <row r="180" spans="2:7" x14ac:dyDescent="0.3">
      <c r="B180" s="27"/>
      <c r="C180" s="27"/>
      <c r="D180" s="27"/>
      <c r="E180" s="27"/>
      <c r="F180" s="27"/>
      <c r="G180" s="27"/>
    </row>
    <row r="181" spans="2:7" x14ac:dyDescent="0.3">
      <c r="B181" s="27"/>
      <c r="C181" s="27"/>
      <c r="D181" s="27"/>
      <c r="E181" s="27"/>
      <c r="F181" s="27"/>
      <c r="G181" s="27"/>
    </row>
    <row r="182" spans="2:7" x14ac:dyDescent="0.3">
      <c r="B182" s="27"/>
      <c r="C182" s="27"/>
      <c r="D182" s="27"/>
      <c r="E182" s="27"/>
      <c r="F182" s="27"/>
      <c r="G182" s="27"/>
    </row>
    <row r="183" spans="2:7" x14ac:dyDescent="0.3">
      <c r="B183" s="27"/>
      <c r="C183" s="27"/>
      <c r="D183" s="27"/>
      <c r="E183" s="27"/>
      <c r="F183" s="27"/>
      <c r="G183" s="27"/>
    </row>
    <row r="184" spans="2:7" x14ac:dyDescent="0.3">
      <c r="B184" s="27"/>
      <c r="C184" s="27"/>
      <c r="D184" s="27"/>
      <c r="E184" s="27"/>
      <c r="F184" s="27"/>
      <c r="G184" s="27"/>
    </row>
    <row r="185" spans="2:7" x14ac:dyDescent="0.3">
      <c r="B185" s="27"/>
      <c r="C185" s="27"/>
      <c r="D185" s="27"/>
      <c r="E185" s="27"/>
      <c r="F185" s="27"/>
      <c r="G185" s="27"/>
    </row>
    <row r="186" spans="2:7" x14ac:dyDescent="0.3">
      <c r="B186" s="27"/>
      <c r="C186" s="27"/>
      <c r="D186" s="27"/>
      <c r="E186" s="27"/>
      <c r="F186" s="27"/>
      <c r="G186" s="27"/>
    </row>
    <row r="187" spans="2:7" x14ac:dyDescent="0.3">
      <c r="B187" s="27"/>
      <c r="C187" s="27"/>
      <c r="D187" s="27"/>
      <c r="E187" s="27"/>
      <c r="F187" s="27"/>
      <c r="G187" s="27"/>
    </row>
    <row r="188" spans="2:7" x14ac:dyDescent="0.3">
      <c r="B188" s="27"/>
      <c r="C188" s="27"/>
      <c r="D188" s="27"/>
      <c r="E188" s="27"/>
      <c r="F188" s="27"/>
      <c r="G188" s="27"/>
    </row>
    <row r="189" spans="2:7" x14ac:dyDescent="0.3">
      <c r="B189" s="27"/>
      <c r="C189" s="27"/>
      <c r="D189" s="27"/>
      <c r="E189" s="27"/>
      <c r="F189" s="27"/>
      <c r="G189" s="27"/>
    </row>
    <row r="190" spans="2:7" x14ac:dyDescent="0.3">
      <c r="B190" s="27"/>
      <c r="C190" s="27"/>
      <c r="D190" s="27"/>
      <c r="E190" s="27"/>
      <c r="F190" s="27"/>
      <c r="G190" s="27"/>
    </row>
    <row r="191" spans="2:7" x14ac:dyDescent="0.3">
      <c r="B191" s="27"/>
      <c r="C191" s="27"/>
      <c r="D191" s="27"/>
      <c r="E191" s="27"/>
      <c r="F191" s="27"/>
      <c r="G191" s="27"/>
    </row>
    <row r="192" spans="2:7" x14ac:dyDescent="0.3">
      <c r="B192" s="27"/>
      <c r="C192" s="27"/>
      <c r="D192" s="27"/>
      <c r="E192" s="27"/>
      <c r="F192" s="27"/>
      <c r="G192" s="27"/>
    </row>
    <row r="193" spans="2:7" x14ac:dyDescent="0.3">
      <c r="B193" s="27"/>
      <c r="C193" s="27"/>
      <c r="D193" s="27"/>
      <c r="E193" s="27"/>
      <c r="F193" s="27"/>
      <c r="G193" s="27"/>
    </row>
    <row r="194" spans="2:7" x14ac:dyDescent="0.3">
      <c r="B194" s="27"/>
      <c r="C194" s="27"/>
      <c r="D194" s="27"/>
      <c r="E194" s="27"/>
      <c r="F194" s="27"/>
      <c r="G194" s="27"/>
    </row>
    <row r="195" spans="2:7" x14ac:dyDescent="0.3">
      <c r="B195" s="27"/>
      <c r="C195" s="27"/>
      <c r="D195" s="27"/>
      <c r="E195" s="27"/>
      <c r="F195" s="27"/>
      <c r="G195" s="27"/>
    </row>
    <row r="196" spans="2:7" x14ac:dyDescent="0.3">
      <c r="B196" s="27"/>
      <c r="C196" s="27"/>
      <c r="D196" s="27"/>
      <c r="E196" s="27"/>
      <c r="F196" s="27"/>
      <c r="G196" s="27"/>
    </row>
    <row r="197" spans="2:7" x14ac:dyDescent="0.3">
      <c r="B197" s="27"/>
      <c r="C197" s="27"/>
      <c r="D197" s="27"/>
      <c r="E197" s="27"/>
      <c r="F197" s="27"/>
      <c r="G197" s="27"/>
    </row>
    <row r="198" spans="2:7" x14ac:dyDescent="0.3">
      <c r="B198" s="27"/>
      <c r="C198" s="27"/>
      <c r="D198" s="27"/>
      <c r="E198" s="27"/>
      <c r="F198" s="27"/>
      <c r="G198" s="27"/>
    </row>
    <row r="199" spans="2:7" x14ac:dyDescent="0.3">
      <c r="B199" s="27"/>
      <c r="C199" s="27"/>
      <c r="D199" s="27"/>
      <c r="E199" s="27"/>
      <c r="F199" s="27"/>
      <c r="G199" s="27"/>
    </row>
    <row r="200" spans="2:7" x14ac:dyDescent="0.3">
      <c r="B200" s="27"/>
      <c r="C200" s="27"/>
      <c r="D200" s="27"/>
      <c r="E200" s="27"/>
      <c r="F200" s="27"/>
      <c r="G200" s="27"/>
    </row>
    <row r="201" spans="2:7" x14ac:dyDescent="0.3">
      <c r="B201" s="27"/>
      <c r="C201" s="27"/>
      <c r="D201" s="27"/>
      <c r="E201" s="27"/>
      <c r="F201" s="27"/>
      <c r="G201" s="27"/>
    </row>
    <row r="202" spans="2:7" x14ac:dyDescent="0.3">
      <c r="B202" s="27"/>
      <c r="C202" s="27"/>
      <c r="D202" s="27"/>
      <c r="E202" s="27"/>
      <c r="F202" s="27"/>
      <c r="G202" s="27"/>
    </row>
    <row r="203" spans="2:7" x14ac:dyDescent="0.3">
      <c r="B203" s="27"/>
      <c r="C203" s="27"/>
      <c r="D203" s="27"/>
      <c r="E203" s="27"/>
      <c r="F203" s="27"/>
      <c r="G203" s="27"/>
    </row>
    <row r="204" spans="2:7" x14ac:dyDescent="0.3">
      <c r="B204" s="27"/>
      <c r="C204" s="27"/>
      <c r="D204" s="27"/>
      <c r="E204" s="27"/>
      <c r="F204" s="27"/>
      <c r="G204" s="27"/>
    </row>
    <row r="205" spans="2:7" x14ac:dyDescent="0.3">
      <c r="B205" s="27"/>
      <c r="C205" s="27"/>
      <c r="D205" s="27"/>
      <c r="E205" s="27"/>
      <c r="F205" s="27"/>
      <c r="G205" s="27"/>
    </row>
    <row r="206" spans="2:7" x14ac:dyDescent="0.3">
      <c r="B206" s="27"/>
      <c r="C206" s="27"/>
      <c r="D206" s="27"/>
      <c r="E206" s="27"/>
      <c r="F206" s="27"/>
      <c r="G206" s="27"/>
    </row>
    <row r="207" spans="2:7" x14ac:dyDescent="0.3">
      <c r="B207" s="27"/>
      <c r="C207" s="27"/>
      <c r="D207" s="27"/>
      <c r="E207" s="27"/>
      <c r="F207" s="27"/>
      <c r="G207" s="27"/>
    </row>
    <row r="208" spans="2:7" x14ac:dyDescent="0.3">
      <c r="B208" s="27"/>
      <c r="C208" s="27"/>
      <c r="D208" s="27"/>
      <c r="E208" s="27"/>
      <c r="F208" s="27"/>
      <c r="G208" s="27"/>
    </row>
    <row r="209" spans="2:7" x14ac:dyDescent="0.3">
      <c r="B209" s="27"/>
      <c r="C209" s="27"/>
      <c r="D209" s="27"/>
      <c r="E209" s="27"/>
      <c r="F209" s="27"/>
      <c r="G209" s="27"/>
    </row>
    <row r="210" spans="2:7" x14ac:dyDescent="0.3">
      <c r="B210" s="27"/>
      <c r="C210" s="27"/>
      <c r="D210" s="27"/>
      <c r="E210" s="27"/>
      <c r="F210" s="27"/>
      <c r="G210" s="27"/>
    </row>
    <row r="211" spans="2:7" x14ac:dyDescent="0.3">
      <c r="B211" s="27"/>
      <c r="C211" s="27"/>
      <c r="D211" s="27"/>
      <c r="E211" s="27"/>
      <c r="F211" s="27"/>
      <c r="G211" s="27"/>
    </row>
    <row r="212" spans="2:7" x14ac:dyDescent="0.3">
      <c r="B212" s="27"/>
      <c r="C212" s="27"/>
      <c r="D212" s="27"/>
      <c r="E212" s="27"/>
      <c r="F212" s="27"/>
      <c r="G212" s="27"/>
    </row>
    <row r="213" spans="2:7" x14ac:dyDescent="0.3">
      <c r="B213" s="27"/>
      <c r="C213" s="27"/>
      <c r="D213" s="27"/>
      <c r="E213" s="27"/>
      <c r="F213" s="27"/>
      <c r="G213" s="27"/>
    </row>
    <row r="214" spans="2:7" x14ac:dyDescent="0.3">
      <c r="B214" s="27"/>
      <c r="C214" s="27"/>
      <c r="D214" s="27"/>
      <c r="E214" s="27"/>
      <c r="F214" s="27"/>
      <c r="G214" s="27"/>
    </row>
    <row r="215" spans="2:7" x14ac:dyDescent="0.3">
      <c r="B215" s="27"/>
      <c r="C215" s="27"/>
      <c r="D215" s="27"/>
      <c r="E215" s="27"/>
      <c r="F215" s="27"/>
      <c r="G215" s="27"/>
    </row>
    <row r="216" spans="2:7" x14ac:dyDescent="0.3">
      <c r="B216" s="27"/>
      <c r="C216" s="27"/>
      <c r="D216" s="27"/>
      <c r="E216" s="27"/>
      <c r="F216" s="27"/>
      <c r="G216" s="27"/>
    </row>
    <row r="217" spans="2:7" x14ac:dyDescent="0.3">
      <c r="B217" s="27"/>
      <c r="C217" s="27"/>
      <c r="D217" s="27"/>
      <c r="E217" s="27"/>
      <c r="F217" s="27"/>
      <c r="G217" s="27"/>
    </row>
    <row r="218" spans="2:7" x14ac:dyDescent="0.3">
      <c r="B218" s="27"/>
      <c r="C218" s="27"/>
      <c r="D218" s="27"/>
      <c r="E218" s="27"/>
      <c r="F218" s="27"/>
      <c r="G218" s="27"/>
    </row>
    <row r="219" spans="2:7" x14ac:dyDescent="0.3">
      <c r="B219" s="27"/>
      <c r="C219" s="27"/>
      <c r="D219" s="27"/>
      <c r="E219" s="27"/>
      <c r="F219" s="27"/>
      <c r="G219" s="27"/>
    </row>
    <row r="220" spans="2:7" x14ac:dyDescent="0.3">
      <c r="B220" s="27"/>
      <c r="C220" s="27"/>
      <c r="D220" s="27"/>
      <c r="E220" s="27"/>
      <c r="F220" s="27"/>
      <c r="G220" s="27"/>
    </row>
    <row r="221" spans="2:7" x14ac:dyDescent="0.3">
      <c r="B221" s="27"/>
      <c r="C221" s="27"/>
      <c r="D221" s="27"/>
      <c r="E221" s="27"/>
      <c r="F221" s="27"/>
      <c r="G221" s="27"/>
    </row>
    <row r="222" spans="2:7" x14ac:dyDescent="0.3">
      <c r="B222" s="27"/>
      <c r="C222" s="27"/>
      <c r="D222" s="27"/>
      <c r="E222" s="27"/>
      <c r="F222" s="27"/>
      <c r="G222" s="27"/>
    </row>
    <row r="223" spans="2:7" x14ac:dyDescent="0.3">
      <c r="B223" s="27"/>
      <c r="C223" s="27"/>
      <c r="D223" s="27"/>
      <c r="E223" s="27"/>
      <c r="F223" s="27"/>
      <c r="G223" s="27"/>
    </row>
    <row r="224" spans="2:7" x14ac:dyDescent="0.3">
      <c r="B224" s="27"/>
      <c r="C224" s="27"/>
      <c r="D224" s="27"/>
      <c r="E224" s="27"/>
      <c r="F224" s="27"/>
      <c r="G224" s="27"/>
    </row>
    <row r="225" spans="2:7" x14ac:dyDescent="0.3">
      <c r="B225" s="27"/>
      <c r="C225" s="27"/>
      <c r="D225" s="27"/>
      <c r="E225" s="27"/>
      <c r="F225" s="27"/>
      <c r="G225" s="27"/>
    </row>
    <row r="226" spans="2:7" x14ac:dyDescent="0.3">
      <c r="B226" s="27"/>
      <c r="C226" s="27"/>
      <c r="D226" s="27"/>
      <c r="E226" s="27"/>
      <c r="F226" s="27"/>
      <c r="G226" s="27"/>
    </row>
    <row r="227" spans="2:7" x14ac:dyDescent="0.3">
      <c r="B227" s="27"/>
      <c r="C227" s="27"/>
      <c r="D227" s="27"/>
      <c r="E227" s="27"/>
      <c r="F227" s="27"/>
      <c r="G227" s="27"/>
    </row>
    <row r="228" spans="2:7" x14ac:dyDescent="0.3">
      <c r="B228" s="27"/>
      <c r="C228" s="27"/>
      <c r="D228" s="27"/>
      <c r="E228" s="27"/>
      <c r="F228" s="27"/>
      <c r="G228" s="27"/>
    </row>
    <row r="229" spans="2:7" x14ac:dyDescent="0.3">
      <c r="B229" s="27"/>
      <c r="C229" s="27"/>
      <c r="D229" s="27"/>
      <c r="E229" s="27"/>
      <c r="F229" s="27"/>
      <c r="G229" s="27"/>
    </row>
    <row r="230" spans="2:7" x14ac:dyDescent="0.3">
      <c r="B230" s="27"/>
      <c r="C230" s="27"/>
      <c r="D230" s="27"/>
      <c r="E230" s="27"/>
      <c r="F230" s="27"/>
      <c r="G230" s="27"/>
    </row>
    <row r="231" spans="2:7" x14ac:dyDescent="0.3">
      <c r="B231" s="27"/>
      <c r="C231" s="27"/>
      <c r="D231" s="27"/>
      <c r="E231" s="27"/>
      <c r="F231" s="27"/>
      <c r="G231" s="27"/>
    </row>
    <row r="232" spans="2:7" x14ac:dyDescent="0.3">
      <c r="B232" s="27"/>
      <c r="C232" s="27"/>
      <c r="D232" s="27"/>
      <c r="E232" s="27"/>
      <c r="F232" s="27"/>
      <c r="G232" s="27"/>
    </row>
    <row r="233" spans="2:7" x14ac:dyDescent="0.3">
      <c r="B233" s="27"/>
      <c r="C233" s="27"/>
      <c r="D233" s="27"/>
      <c r="E233" s="27"/>
      <c r="F233" s="27"/>
      <c r="G233" s="27"/>
    </row>
    <row r="234" spans="2:7" x14ac:dyDescent="0.3">
      <c r="B234" s="27"/>
      <c r="C234" s="27"/>
      <c r="D234" s="27"/>
      <c r="E234" s="27"/>
      <c r="F234" s="27"/>
      <c r="G234" s="27"/>
    </row>
    <row r="235" spans="2:7" x14ac:dyDescent="0.3">
      <c r="B235" s="27"/>
      <c r="C235" s="27"/>
      <c r="D235" s="27"/>
      <c r="E235" s="27"/>
      <c r="F235" s="27"/>
      <c r="G235" s="27"/>
    </row>
    <row r="236" spans="2:7" x14ac:dyDescent="0.3">
      <c r="B236" s="27"/>
      <c r="C236" s="27"/>
      <c r="D236" s="27"/>
      <c r="E236" s="27"/>
      <c r="F236" s="27"/>
      <c r="G236" s="27"/>
    </row>
    <row r="237" spans="2:7" x14ac:dyDescent="0.3">
      <c r="B237" s="27"/>
      <c r="C237" s="27"/>
      <c r="D237" s="27"/>
      <c r="E237" s="27"/>
      <c r="F237" s="27"/>
      <c r="G237" s="27"/>
    </row>
    <row r="238" spans="2:7" x14ac:dyDescent="0.3">
      <c r="B238" s="27"/>
      <c r="C238" s="27"/>
      <c r="D238" s="27"/>
      <c r="E238" s="27"/>
      <c r="F238" s="27"/>
      <c r="G238" s="27"/>
    </row>
    <row r="239" spans="2:7" x14ac:dyDescent="0.3">
      <c r="B239" s="27"/>
      <c r="C239" s="27"/>
      <c r="D239" s="27"/>
      <c r="E239" s="27"/>
      <c r="F239" s="27"/>
      <c r="G239" s="27"/>
    </row>
    <row r="240" spans="2:7" x14ac:dyDescent="0.3">
      <c r="B240" s="27"/>
      <c r="C240" s="27"/>
      <c r="D240" s="27"/>
      <c r="E240" s="27"/>
      <c r="F240" s="27"/>
      <c r="G240" s="27"/>
    </row>
    <row r="241" spans="2:7" x14ac:dyDescent="0.3">
      <c r="B241" s="27"/>
      <c r="C241" s="27"/>
      <c r="D241" s="27"/>
      <c r="E241" s="27"/>
      <c r="F241" s="27"/>
      <c r="G241" s="27"/>
    </row>
    <row r="242" spans="2:7" x14ac:dyDescent="0.3">
      <c r="B242" s="27"/>
      <c r="C242" s="27"/>
      <c r="D242" s="27"/>
      <c r="E242" s="27"/>
      <c r="F242" s="27"/>
      <c r="G242" s="27"/>
    </row>
    <row r="243" spans="2:7" x14ac:dyDescent="0.3">
      <c r="B243" s="27"/>
      <c r="C243" s="27"/>
      <c r="D243" s="27"/>
      <c r="E243" s="27"/>
      <c r="F243" s="27"/>
      <c r="G243" s="27"/>
    </row>
    <row r="244" spans="2:7" x14ac:dyDescent="0.3">
      <c r="B244" s="27"/>
      <c r="C244" s="27"/>
      <c r="D244" s="27"/>
      <c r="E244" s="27"/>
      <c r="F244" s="27"/>
      <c r="G244" s="27"/>
    </row>
    <row r="245" spans="2:7" x14ac:dyDescent="0.3">
      <c r="B245" s="27"/>
      <c r="C245" s="27"/>
      <c r="D245" s="27"/>
      <c r="E245" s="27"/>
      <c r="F245" s="27"/>
      <c r="G245" s="27"/>
    </row>
    <row r="246" spans="2:7" x14ac:dyDescent="0.3">
      <c r="B246" s="27"/>
      <c r="C246" s="27"/>
      <c r="D246" s="27"/>
      <c r="E246" s="27"/>
      <c r="F246" s="27"/>
      <c r="G246" s="27"/>
    </row>
    <row r="247" spans="2:7" x14ac:dyDescent="0.3">
      <c r="B247" s="27"/>
      <c r="C247" s="27"/>
      <c r="D247" s="27"/>
      <c r="E247" s="27"/>
      <c r="F247" s="27"/>
      <c r="G247" s="27"/>
    </row>
    <row r="248" spans="2:7" x14ac:dyDescent="0.3">
      <c r="B248" s="27"/>
      <c r="C248" s="27"/>
      <c r="D248" s="27"/>
      <c r="E248" s="27"/>
      <c r="F248" s="27"/>
      <c r="G248" s="27"/>
    </row>
    <row r="249" spans="2:7" x14ac:dyDescent="0.3">
      <c r="B249" s="27"/>
      <c r="C249" s="27"/>
      <c r="D249" s="27"/>
      <c r="E249" s="27"/>
      <c r="F249" s="27"/>
      <c r="G249" s="27"/>
    </row>
    <row r="250" spans="2:7" x14ac:dyDescent="0.3">
      <c r="B250" s="27"/>
      <c r="C250" s="27"/>
      <c r="D250" s="27"/>
      <c r="E250" s="27"/>
      <c r="F250" s="27"/>
      <c r="G250" s="27"/>
    </row>
    <row r="251" spans="2:7" x14ac:dyDescent="0.3">
      <c r="B251" s="27"/>
      <c r="C251" s="27"/>
      <c r="D251" s="27"/>
      <c r="E251" s="27"/>
      <c r="F251" s="27"/>
      <c r="G251" s="27"/>
    </row>
    <row r="252" spans="2:7" x14ac:dyDescent="0.3">
      <c r="B252" s="27"/>
      <c r="C252" s="27"/>
      <c r="D252" s="27"/>
      <c r="E252" s="27"/>
      <c r="F252" s="27"/>
      <c r="G252" s="27"/>
    </row>
    <row r="253" spans="2:7" x14ac:dyDescent="0.3">
      <c r="B253" s="27"/>
      <c r="C253" s="27"/>
      <c r="D253" s="27"/>
      <c r="E253" s="27"/>
      <c r="F253" s="27"/>
      <c r="G253" s="27"/>
    </row>
    <row r="254" spans="2:7" x14ac:dyDescent="0.3">
      <c r="B254" s="27"/>
      <c r="C254" s="27"/>
      <c r="D254" s="27"/>
      <c r="E254" s="27"/>
      <c r="F254" s="27"/>
      <c r="G254" s="27"/>
    </row>
    <row r="255" spans="2:7" x14ac:dyDescent="0.3">
      <c r="B255" s="27"/>
      <c r="C255" s="27"/>
      <c r="D255" s="27"/>
      <c r="E255" s="27"/>
      <c r="F255" s="27"/>
      <c r="G255" s="27"/>
    </row>
    <row r="256" spans="2:7" x14ac:dyDescent="0.3">
      <c r="B256" s="27"/>
      <c r="C256" s="27"/>
      <c r="D256" s="27"/>
      <c r="E256" s="27"/>
      <c r="F256" s="27"/>
      <c r="G256" s="27"/>
    </row>
    <row r="257" spans="2:7" x14ac:dyDescent="0.3">
      <c r="B257" s="27"/>
      <c r="C257" s="27"/>
      <c r="D257" s="27"/>
      <c r="E257" s="27"/>
      <c r="F257" s="27"/>
      <c r="G257" s="27"/>
    </row>
    <row r="258" spans="2:7" x14ac:dyDescent="0.3">
      <c r="B258" s="27"/>
      <c r="C258" s="27"/>
      <c r="D258" s="27"/>
      <c r="E258" s="27"/>
      <c r="F258" s="27"/>
      <c r="G258" s="27"/>
    </row>
    <row r="259" spans="2:7" x14ac:dyDescent="0.3">
      <c r="B259" s="27"/>
      <c r="C259" s="27"/>
      <c r="D259" s="27"/>
      <c r="E259" s="27"/>
      <c r="F259" s="27"/>
      <c r="G259" s="27"/>
    </row>
    <row r="260" spans="2:7" x14ac:dyDescent="0.3">
      <c r="B260" s="27"/>
      <c r="C260" s="27"/>
      <c r="D260" s="27"/>
      <c r="E260" s="27"/>
      <c r="F260" s="27"/>
      <c r="G260" s="27"/>
    </row>
    <row r="261" spans="2:7" x14ac:dyDescent="0.3">
      <c r="B261" s="27"/>
      <c r="C261" s="27"/>
      <c r="D261" s="27"/>
      <c r="E261" s="27"/>
      <c r="F261" s="27"/>
      <c r="G261" s="27"/>
    </row>
    <row r="262" spans="2:7" x14ac:dyDescent="0.3">
      <c r="B262" s="27"/>
      <c r="C262" s="27"/>
      <c r="D262" s="27"/>
      <c r="E262" s="27"/>
      <c r="F262" s="27"/>
      <c r="G262" s="27"/>
    </row>
    <row r="263" spans="2:7" x14ac:dyDescent="0.3">
      <c r="B263" s="27"/>
      <c r="C263" s="27"/>
      <c r="D263" s="27"/>
      <c r="E263" s="27"/>
      <c r="F263" s="27"/>
      <c r="G263" s="27"/>
    </row>
    <row r="264" spans="2:7" x14ac:dyDescent="0.3">
      <c r="B264" s="27"/>
      <c r="C264" s="27"/>
      <c r="D264" s="27"/>
      <c r="E264" s="27"/>
      <c r="F264" s="27"/>
      <c r="G264" s="27"/>
    </row>
    <row r="265" spans="2:7" x14ac:dyDescent="0.3">
      <c r="B265" s="27"/>
      <c r="C265" s="27"/>
      <c r="D265" s="27"/>
      <c r="E265" s="27"/>
      <c r="F265" s="27"/>
      <c r="G265" s="27"/>
    </row>
    <row r="266" spans="2:7" x14ac:dyDescent="0.3">
      <c r="B266" s="27"/>
      <c r="C266" s="27"/>
      <c r="D266" s="27"/>
      <c r="E266" s="27"/>
      <c r="F266" s="27"/>
      <c r="G266" s="27"/>
    </row>
    <row r="267" spans="2:7" x14ac:dyDescent="0.3">
      <c r="B267" s="27"/>
      <c r="C267" s="27"/>
      <c r="D267" s="27"/>
      <c r="E267" s="27"/>
      <c r="F267" s="27"/>
      <c r="G267" s="27"/>
    </row>
    <row r="268" spans="2:7" x14ac:dyDescent="0.3">
      <c r="B268" s="27"/>
      <c r="C268" s="27"/>
      <c r="D268" s="27"/>
      <c r="E268" s="27"/>
      <c r="F268" s="27"/>
      <c r="G268" s="27"/>
    </row>
    <row r="269" spans="2:7" x14ac:dyDescent="0.3">
      <c r="B269" s="27"/>
      <c r="C269" s="27"/>
      <c r="D269" s="27"/>
      <c r="E269" s="27"/>
      <c r="F269" s="27"/>
      <c r="G269" s="27"/>
    </row>
    <row r="270" spans="2:7" x14ac:dyDescent="0.3">
      <c r="B270" s="27"/>
      <c r="C270" s="27"/>
      <c r="D270" s="27"/>
      <c r="E270" s="27"/>
      <c r="F270" s="27"/>
      <c r="G270" s="27"/>
    </row>
    <row r="271" spans="2:7" x14ac:dyDescent="0.3">
      <c r="B271" s="27"/>
      <c r="C271" s="27"/>
      <c r="D271" s="27"/>
      <c r="E271" s="27"/>
      <c r="F271" s="27"/>
      <c r="G271" s="27"/>
    </row>
    <row r="272" spans="2:7" x14ac:dyDescent="0.3">
      <c r="B272" s="27"/>
      <c r="C272" s="27"/>
      <c r="D272" s="27"/>
      <c r="E272" s="27"/>
      <c r="F272" s="27"/>
      <c r="G272" s="27"/>
    </row>
    <row r="273" spans="2:7" x14ac:dyDescent="0.3">
      <c r="B273" s="27"/>
      <c r="C273" s="27"/>
      <c r="D273" s="27"/>
      <c r="E273" s="27"/>
      <c r="F273" s="27"/>
      <c r="G273" s="27"/>
    </row>
    <row r="274" spans="2:7" x14ac:dyDescent="0.3">
      <c r="B274" s="27"/>
      <c r="C274" s="27"/>
      <c r="D274" s="27"/>
      <c r="E274" s="27"/>
      <c r="F274" s="27"/>
      <c r="G274" s="27"/>
    </row>
    <row r="275" spans="2:7" x14ac:dyDescent="0.3">
      <c r="B275" s="27"/>
      <c r="C275" s="27"/>
      <c r="D275" s="27"/>
      <c r="E275" s="27"/>
      <c r="F275" s="27"/>
      <c r="G275" s="27"/>
    </row>
    <row r="276" spans="2:7" x14ac:dyDescent="0.3">
      <c r="B276" s="27"/>
      <c r="C276" s="27"/>
      <c r="D276" s="27"/>
      <c r="E276" s="27"/>
      <c r="F276" s="27"/>
      <c r="G276" s="27"/>
    </row>
    <row r="277" spans="2:7" x14ac:dyDescent="0.3">
      <c r="B277" s="27"/>
      <c r="C277" s="27"/>
      <c r="D277" s="27"/>
      <c r="E277" s="27"/>
      <c r="F277" s="27"/>
      <c r="G277" s="27"/>
    </row>
    <row r="278" spans="2:7" x14ac:dyDescent="0.3">
      <c r="B278" s="27"/>
      <c r="C278" s="27"/>
      <c r="D278" s="27"/>
      <c r="E278" s="27"/>
      <c r="F278" s="27"/>
      <c r="G278" s="27"/>
    </row>
    <row r="279" spans="2:7" x14ac:dyDescent="0.3">
      <c r="B279" s="27"/>
      <c r="C279" s="27"/>
      <c r="D279" s="27"/>
      <c r="E279" s="27"/>
      <c r="F279" s="27"/>
      <c r="G279" s="27"/>
    </row>
    <row r="280" spans="2:7" x14ac:dyDescent="0.3">
      <c r="B280" s="27"/>
      <c r="C280" s="27"/>
      <c r="D280" s="27"/>
      <c r="E280" s="27"/>
      <c r="F280" s="27"/>
      <c r="G280" s="27"/>
    </row>
    <row r="281" spans="2:7" x14ac:dyDescent="0.3">
      <c r="B281" s="27"/>
      <c r="C281" s="27"/>
      <c r="D281" s="27"/>
      <c r="E281" s="27"/>
      <c r="F281" s="27"/>
      <c r="G281" s="27"/>
    </row>
    <row r="282" spans="2:7" x14ac:dyDescent="0.3">
      <c r="B282" s="27"/>
      <c r="C282" s="27"/>
      <c r="D282" s="27"/>
      <c r="E282" s="27"/>
      <c r="F282" s="27"/>
      <c r="G282" s="27"/>
    </row>
    <row r="283" spans="2:7" x14ac:dyDescent="0.3">
      <c r="B283" s="27"/>
      <c r="C283" s="27"/>
      <c r="D283" s="27"/>
      <c r="E283" s="27"/>
      <c r="F283" s="27"/>
      <c r="G283" s="27"/>
    </row>
    <row r="284" spans="2:7" x14ac:dyDescent="0.3">
      <c r="B284" s="27"/>
      <c r="C284" s="27"/>
      <c r="D284" s="27"/>
      <c r="E284" s="27"/>
      <c r="F284" s="27"/>
      <c r="G284" s="27"/>
    </row>
    <row r="285" spans="2:7" x14ac:dyDescent="0.3">
      <c r="B285" s="27"/>
      <c r="C285" s="27"/>
      <c r="D285" s="27"/>
      <c r="E285" s="27"/>
      <c r="F285" s="27"/>
      <c r="G285" s="27"/>
    </row>
    <row r="286" spans="2:7" x14ac:dyDescent="0.3">
      <c r="B286" s="27"/>
      <c r="C286" s="27"/>
      <c r="D286" s="27"/>
      <c r="E286" s="27"/>
      <c r="F286" s="27"/>
      <c r="G286" s="27"/>
    </row>
    <row r="287" spans="2:7" x14ac:dyDescent="0.3">
      <c r="B287" s="27"/>
      <c r="C287" s="27"/>
      <c r="D287" s="27"/>
      <c r="E287" s="27"/>
      <c r="F287" s="27"/>
      <c r="G287" s="27"/>
    </row>
    <row r="288" spans="2:7" x14ac:dyDescent="0.3">
      <c r="B288" s="27"/>
      <c r="C288" s="27"/>
      <c r="D288" s="27"/>
      <c r="E288" s="27"/>
      <c r="F288" s="27"/>
      <c r="G288" s="27"/>
    </row>
    <row r="289" spans="2:7" x14ac:dyDescent="0.3">
      <c r="B289" s="27"/>
      <c r="C289" s="27"/>
      <c r="D289" s="27"/>
      <c r="E289" s="27"/>
      <c r="F289" s="27"/>
      <c r="G289" s="27"/>
    </row>
    <row r="290" spans="2:7" x14ac:dyDescent="0.3">
      <c r="B290" s="27"/>
      <c r="C290" s="27"/>
      <c r="D290" s="27"/>
      <c r="E290" s="27"/>
      <c r="F290" s="27"/>
      <c r="G290" s="27"/>
    </row>
    <row r="291" spans="2:7" x14ac:dyDescent="0.3">
      <c r="B291" s="27"/>
      <c r="C291" s="27"/>
      <c r="D291" s="27"/>
      <c r="E291" s="27"/>
      <c r="F291" s="27"/>
      <c r="G291" s="27"/>
    </row>
    <row r="292" spans="2:7" x14ac:dyDescent="0.3">
      <c r="B292" s="27"/>
      <c r="C292" s="27"/>
      <c r="D292" s="27"/>
      <c r="E292" s="27"/>
      <c r="F292" s="27"/>
      <c r="G292" s="27"/>
    </row>
    <row r="293" spans="2:7" x14ac:dyDescent="0.3">
      <c r="B293" s="27"/>
      <c r="C293" s="27"/>
      <c r="D293" s="27"/>
      <c r="E293" s="27"/>
      <c r="F293" s="27"/>
      <c r="G293" s="27"/>
    </row>
    <row r="294" spans="2:7" x14ac:dyDescent="0.3">
      <c r="B294" s="27"/>
      <c r="C294" s="27"/>
      <c r="D294" s="27"/>
      <c r="E294" s="27"/>
      <c r="F294" s="27"/>
      <c r="G294" s="27"/>
    </row>
    <row r="295" spans="2:7" x14ac:dyDescent="0.3">
      <c r="B295" s="27"/>
      <c r="C295" s="27"/>
      <c r="D295" s="27"/>
      <c r="E295" s="27"/>
      <c r="F295" s="27"/>
      <c r="G295" s="27"/>
    </row>
    <row r="296" spans="2:7" x14ac:dyDescent="0.3">
      <c r="B296" s="27"/>
      <c r="C296" s="27"/>
      <c r="D296" s="27"/>
      <c r="E296" s="27"/>
      <c r="F296" s="27"/>
      <c r="G296" s="27"/>
    </row>
    <row r="297" spans="2:7" x14ac:dyDescent="0.3">
      <c r="B297" s="27"/>
      <c r="C297" s="27"/>
      <c r="D297" s="27"/>
      <c r="E297" s="27"/>
      <c r="F297" s="27"/>
      <c r="G297" s="27"/>
    </row>
    <row r="298" spans="2:7" x14ac:dyDescent="0.3">
      <c r="B298" s="27"/>
      <c r="C298" s="27"/>
      <c r="D298" s="27"/>
      <c r="E298" s="27"/>
      <c r="F298" s="27"/>
      <c r="G298" s="27"/>
    </row>
    <row r="299" spans="2:7" x14ac:dyDescent="0.3">
      <c r="B299" s="27"/>
      <c r="C299" s="27"/>
      <c r="D299" s="27"/>
      <c r="E299" s="27"/>
      <c r="F299" s="27"/>
      <c r="G299" s="27"/>
    </row>
    <row r="300" spans="2:7" x14ac:dyDescent="0.3">
      <c r="B300" s="27"/>
      <c r="C300" s="27"/>
      <c r="D300" s="27"/>
      <c r="E300" s="27"/>
      <c r="F300" s="27"/>
      <c r="G300" s="27"/>
    </row>
    <row r="301" spans="2:7" x14ac:dyDescent="0.3">
      <c r="B301" s="27"/>
      <c r="C301" s="27"/>
      <c r="D301" s="27"/>
      <c r="E301" s="27"/>
      <c r="F301" s="27"/>
      <c r="G301" s="27"/>
    </row>
    <row r="302" spans="2:7" x14ac:dyDescent="0.3">
      <c r="B302" s="27"/>
      <c r="C302" s="27"/>
      <c r="D302" s="27"/>
      <c r="E302" s="27"/>
      <c r="F302" s="27"/>
      <c r="G302" s="27"/>
    </row>
    <row r="303" spans="2:7" x14ac:dyDescent="0.3">
      <c r="B303" s="27"/>
      <c r="C303" s="27"/>
      <c r="D303" s="27"/>
      <c r="E303" s="27"/>
      <c r="F303" s="27"/>
      <c r="G303" s="27"/>
    </row>
    <row r="304" spans="2:7" x14ac:dyDescent="0.3">
      <c r="B304" s="27"/>
      <c r="C304" s="27"/>
      <c r="D304" s="27"/>
      <c r="E304" s="27"/>
      <c r="F304" s="27"/>
      <c r="G304" s="27"/>
    </row>
    <row r="305" spans="2:7" x14ac:dyDescent="0.3">
      <c r="B305" s="27"/>
      <c r="C305" s="27"/>
      <c r="D305" s="27"/>
      <c r="E305" s="27"/>
      <c r="F305" s="27"/>
      <c r="G305" s="27"/>
    </row>
    <row r="306" spans="2:7" x14ac:dyDescent="0.3">
      <c r="B306" s="27"/>
      <c r="C306" s="27"/>
      <c r="D306" s="27"/>
      <c r="E306" s="27"/>
      <c r="F306" s="27"/>
      <c r="G306" s="27"/>
    </row>
    <row r="307" spans="2:7" x14ac:dyDescent="0.3">
      <c r="B307" s="27"/>
      <c r="C307" s="27"/>
      <c r="D307" s="27"/>
      <c r="E307" s="27"/>
      <c r="F307" s="27"/>
      <c r="G307" s="27"/>
    </row>
    <row r="308" spans="2:7" x14ac:dyDescent="0.3">
      <c r="B308" s="27"/>
      <c r="C308" s="27"/>
      <c r="D308" s="27"/>
      <c r="E308" s="27"/>
      <c r="F308" s="27"/>
      <c r="G308" s="27"/>
    </row>
    <row r="309" spans="2:7" x14ac:dyDescent="0.3">
      <c r="B309" s="27"/>
      <c r="C309" s="27"/>
      <c r="D309" s="27"/>
      <c r="E309" s="27"/>
      <c r="F309" s="27"/>
      <c r="G309" s="27"/>
    </row>
    <row r="310" spans="2:7" x14ac:dyDescent="0.3">
      <c r="B310" s="27"/>
      <c r="C310" s="27"/>
      <c r="D310" s="27"/>
      <c r="E310" s="27"/>
      <c r="F310" s="27"/>
      <c r="G310" s="27"/>
    </row>
    <row r="311" spans="2:7" x14ac:dyDescent="0.3">
      <c r="B311" s="27"/>
      <c r="C311" s="27"/>
      <c r="D311" s="27"/>
      <c r="E311" s="27"/>
      <c r="F311" s="27"/>
      <c r="G311" s="27"/>
    </row>
    <row r="312" spans="2:7" x14ac:dyDescent="0.3">
      <c r="B312" s="27"/>
      <c r="C312" s="27"/>
      <c r="D312" s="27"/>
      <c r="E312" s="27"/>
      <c r="F312" s="27"/>
      <c r="G312" s="27"/>
    </row>
    <row r="313" spans="2:7" x14ac:dyDescent="0.3">
      <c r="B313" s="27"/>
      <c r="C313" s="27"/>
      <c r="D313" s="27"/>
      <c r="E313" s="27"/>
      <c r="F313" s="27"/>
      <c r="G313" s="27"/>
    </row>
    <row r="314" spans="2:7" x14ac:dyDescent="0.3">
      <c r="B314" s="27"/>
      <c r="C314" s="27"/>
      <c r="D314" s="27"/>
      <c r="E314" s="27"/>
      <c r="F314" s="27"/>
      <c r="G314" s="27"/>
    </row>
    <row r="315" spans="2:7" x14ac:dyDescent="0.3">
      <c r="B315" s="27"/>
      <c r="C315" s="27"/>
      <c r="D315" s="27"/>
      <c r="E315" s="27"/>
      <c r="F315" s="27"/>
      <c r="G315" s="27"/>
    </row>
    <row r="316" spans="2:7" x14ac:dyDescent="0.3">
      <c r="B316" s="27"/>
      <c r="C316" s="27"/>
      <c r="D316" s="27"/>
      <c r="E316" s="27"/>
      <c r="F316" s="27"/>
      <c r="G316" s="27"/>
    </row>
    <row r="317" spans="2:7" x14ac:dyDescent="0.3">
      <c r="B317" s="27"/>
      <c r="C317" s="27"/>
      <c r="D317" s="27"/>
      <c r="E317" s="27"/>
      <c r="F317" s="27"/>
      <c r="G317" s="27"/>
    </row>
    <row r="318" spans="2:7" x14ac:dyDescent="0.3">
      <c r="B318" s="27"/>
      <c r="C318" s="27"/>
      <c r="D318" s="27"/>
      <c r="E318" s="27"/>
      <c r="F318" s="27"/>
      <c r="G318" s="27"/>
    </row>
    <row r="319" spans="2:7" x14ac:dyDescent="0.3">
      <c r="B319" s="27"/>
      <c r="C319" s="27"/>
      <c r="D319" s="27"/>
      <c r="E319" s="27"/>
      <c r="F319" s="27"/>
      <c r="G319" s="27"/>
    </row>
    <row r="320" spans="2:7" x14ac:dyDescent="0.3">
      <c r="B320" s="27"/>
      <c r="C320" s="27"/>
      <c r="D320" s="27"/>
      <c r="E320" s="27"/>
      <c r="F320" s="27"/>
      <c r="G320" s="27"/>
    </row>
    <row r="321" spans="2:7" x14ac:dyDescent="0.3">
      <c r="B321" s="27"/>
      <c r="C321" s="27"/>
      <c r="D321" s="27"/>
      <c r="E321" s="27"/>
      <c r="F321" s="27"/>
      <c r="G321" s="27"/>
    </row>
    <row r="322" spans="2:7" x14ac:dyDescent="0.3">
      <c r="B322" s="27"/>
      <c r="C322" s="27"/>
      <c r="D322" s="27"/>
      <c r="E322" s="27"/>
      <c r="F322" s="27"/>
      <c r="G322" s="27"/>
    </row>
    <row r="323" spans="2:7" x14ac:dyDescent="0.3">
      <c r="B323" s="27"/>
      <c r="C323" s="27"/>
      <c r="D323" s="27"/>
      <c r="E323" s="27"/>
      <c r="F323" s="27"/>
      <c r="G323" s="27"/>
    </row>
    <row r="324" spans="2:7" x14ac:dyDescent="0.3">
      <c r="B324" s="27"/>
      <c r="C324" s="27"/>
      <c r="D324" s="27"/>
      <c r="E324" s="27"/>
      <c r="F324" s="27"/>
      <c r="G324" s="27"/>
    </row>
    <row r="325" spans="2:7" x14ac:dyDescent="0.3">
      <c r="B325" s="27"/>
      <c r="C325" s="27"/>
      <c r="D325" s="27"/>
      <c r="E325" s="27"/>
      <c r="F325" s="27"/>
      <c r="G325" s="27"/>
    </row>
    <row r="326" spans="2:7" x14ac:dyDescent="0.3">
      <c r="B326" s="27"/>
      <c r="C326" s="27"/>
      <c r="D326" s="27"/>
      <c r="E326" s="27"/>
      <c r="F326" s="27"/>
      <c r="G326" s="27"/>
    </row>
    <row r="327" spans="2:7" x14ac:dyDescent="0.3">
      <c r="B327" s="27"/>
      <c r="C327" s="27"/>
      <c r="D327" s="27"/>
      <c r="E327" s="27"/>
      <c r="F327" s="27"/>
      <c r="G327" s="27"/>
    </row>
    <row r="328" spans="2:7" x14ac:dyDescent="0.3">
      <c r="B328" s="27"/>
      <c r="C328" s="27"/>
      <c r="D328" s="27"/>
      <c r="E328" s="27"/>
      <c r="F328" s="27"/>
      <c r="G328" s="27"/>
    </row>
    <row r="329" spans="2:7" x14ac:dyDescent="0.3">
      <c r="B329" s="27"/>
      <c r="C329" s="27"/>
      <c r="D329" s="27"/>
      <c r="E329" s="27"/>
      <c r="F329" s="27"/>
      <c r="G329" s="27"/>
    </row>
    <row r="330" spans="2:7" x14ac:dyDescent="0.3">
      <c r="B330" s="27"/>
      <c r="C330" s="27"/>
      <c r="D330" s="27"/>
      <c r="E330" s="27"/>
      <c r="F330" s="27"/>
      <c r="G330" s="27"/>
    </row>
    <row r="331" spans="2:7" x14ac:dyDescent="0.3">
      <c r="B331" s="27"/>
      <c r="C331" s="27"/>
      <c r="D331" s="27"/>
      <c r="E331" s="27"/>
      <c r="F331" s="27"/>
      <c r="G331" s="27"/>
    </row>
    <row r="332" spans="2:7" x14ac:dyDescent="0.3">
      <c r="B332" s="27"/>
      <c r="C332" s="27"/>
      <c r="D332" s="27"/>
      <c r="E332" s="27"/>
      <c r="F332" s="27"/>
      <c r="G332" s="27"/>
    </row>
    <row r="333" spans="2:7" x14ac:dyDescent="0.3">
      <c r="B333" s="27"/>
      <c r="C333" s="27"/>
      <c r="D333" s="27"/>
      <c r="E333" s="27"/>
      <c r="F333" s="27"/>
      <c r="G333" s="27"/>
    </row>
    <row r="334" spans="2:7" x14ac:dyDescent="0.3">
      <c r="B334" s="27"/>
      <c r="C334" s="27"/>
      <c r="D334" s="27"/>
      <c r="E334" s="27"/>
      <c r="F334" s="27"/>
      <c r="G334" s="27"/>
    </row>
    <row r="335" spans="2:7" x14ac:dyDescent="0.3">
      <c r="B335" s="27"/>
      <c r="C335" s="27"/>
      <c r="D335" s="27"/>
      <c r="E335" s="27"/>
      <c r="F335" s="27"/>
      <c r="G335" s="27"/>
    </row>
    <row r="336" spans="2:7" x14ac:dyDescent="0.3">
      <c r="B336" s="27"/>
      <c r="C336" s="27"/>
      <c r="D336" s="27"/>
      <c r="E336" s="27"/>
      <c r="F336" s="27"/>
      <c r="G336" s="27"/>
    </row>
    <row r="337" spans="2:7" x14ac:dyDescent="0.3">
      <c r="B337" s="27"/>
      <c r="C337" s="27"/>
      <c r="D337" s="27"/>
      <c r="E337" s="27"/>
      <c r="F337" s="27"/>
      <c r="G337" s="27"/>
    </row>
    <row r="338" spans="2:7" x14ac:dyDescent="0.3">
      <c r="B338" s="27"/>
      <c r="C338" s="27"/>
      <c r="D338" s="27"/>
      <c r="E338" s="27"/>
      <c r="F338" s="27"/>
      <c r="G338" s="27"/>
    </row>
    <row r="339" spans="2:7" x14ac:dyDescent="0.3">
      <c r="B339" s="27"/>
      <c r="C339" s="27"/>
      <c r="D339" s="27"/>
      <c r="E339" s="27"/>
      <c r="F339" s="27"/>
      <c r="G339" s="27"/>
    </row>
    <row r="340" spans="2:7" x14ac:dyDescent="0.3">
      <c r="B340" s="27"/>
      <c r="C340" s="27"/>
      <c r="D340" s="27"/>
      <c r="E340" s="27"/>
      <c r="F340" s="27"/>
      <c r="G340" s="27"/>
    </row>
    <row r="341" spans="2:7" x14ac:dyDescent="0.3">
      <c r="B341" s="27"/>
      <c r="C341" s="27"/>
      <c r="D341" s="27"/>
      <c r="E341" s="27"/>
      <c r="F341" s="27"/>
      <c r="G341" s="27"/>
    </row>
    <row r="342" spans="2:7" x14ac:dyDescent="0.3">
      <c r="B342" s="27"/>
      <c r="C342" s="27"/>
      <c r="D342" s="27"/>
      <c r="E342" s="27"/>
      <c r="F342" s="27"/>
      <c r="G342" s="27"/>
    </row>
    <row r="343" spans="2:7" x14ac:dyDescent="0.3">
      <c r="B343" s="27"/>
      <c r="C343" s="27"/>
      <c r="D343" s="27"/>
      <c r="E343" s="27"/>
      <c r="F343" s="27"/>
      <c r="G343" s="27"/>
    </row>
    <row r="344" spans="2:7" x14ac:dyDescent="0.3">
      <c r="B344" s="27"/>
      <c r="C344" s="27"/>
      <c r="D344" s="27"/>
      <c r="E344" s="27"/>
      <c r="F344" s="27"/>
      <c r="G344" s="27"/>
    </row>
    <row r="345" spans="2:7" x14ac:dyDescent="0.3">
      <c r="B345" s="27"/>
      <c r="C345" s="27"/>
      <c r="D345" s="27"/>
      <c r="E345" s="27"/>
      <c r="F345" s="27"/>
      <c r="G345" s="27"/>
    </row>
    <row r="346" spans="2:7" x14ac:dyDescent="0.3">
      <c r="B346" s="27"/>
      <c r="C346" s="27"/>
      <c r="D346" s="27"/>
      <c r="E346" s="27"/>
      <c r="F346" s="27"/>
      <c r="G346" s="27"/>
    </row>
    <row r="347" spans="2:7" x14ac:dyDescent="0.3">
      <c r="B347" s="27"/>
      <c r="C347" s="27"/>
      <c r="D347" s="27"/>
      <c r="E347" s="27"/>
      <c r="F347" s="27"/>
      <c r="G347" s="27"/>
    </row>
    <row r="348" spans="2:7" x14ac:dyDescent="0.3">
      <c r="B348" s="27"/>
      <c r="C348" s="27"/>
      <c r="D348" s="27"/>
      <c r="E348" s="27"/>
      <c r="F348" s="27"/>
      <c r="G348" s="27"/>
    </row>
    <row r="349" spans="2:7" x14ac:dyDescent="0.3">
      <c r="B349" s="27"/>
      <c r="C349" s="27"/>
      <c r="D349" s="27"/>
      <c r="E349" s="27"/>
      <c r="F349" s="27"/>
      <c r="G349" s="27"/>
    </row>
    <row r="350" spans="2:7" x14ac:dyDescent="0.3">
      <c r="B350" s="27"/>
      <c r="C350" s="27"/>
      <c r="D350" s="27"/>
      <c r="E350" s="27"/>
      <c r="F350" s="27"/>
      <c r="G350" s="27"/>
    </row>
    <row r="351" spans="2:7" x14ac:dyDescent="0.3">
      <c r="B351" s="27"/>
      <c r="C351" s="27"/>
      <c r="D351" s="27"/>
      <c r="E351" s="27"/>
      <c r="F351" s="27"/>
      <c r="G351" s="27"/>
    </row>
    <row r="352" spans="2:7" x14ac:dyDescent="0.3">
      <c r="B352" s="27"/>
      <c r="C352" s="27"/>
      <c r="D352" s="27"/>
      <c r="E352" s="27"/>
      <c r="F352" s="27"/>
      <c r="G352" s="27"/>
    </row>
    <row r="353" spans="2:7" x14ac:dyDescent="0.3">
      <c r="B353" s="27"/>
      <c r="C353" s="27"/>
      <c r="D353" s="27"/>
      <c r="E353" s="27"/>
      <c r="F353" s="27"/>
      <c r="G353" s="27"/>
    </row>
    <row r="354" spans="2:7" x14ac:dyDescent="0.3">
      <c r="B354" s="27"/>
      <c r="C354" s="27"/>
      <c r="D354" s="27"/>
      <c r="E354" s="27"/>
      <c r="F354" s="27"/>
      <c r="G354" s="27"/>
    </row>
    <row r="355" spans="2:7" x14ac:dyDescent="0.3">
      <c r="B355" s="27"/>
      <c r="C355" s="27"/>
      <c r="D355" s="27"/>
      <c r="E355" s="27"/>
      <c r="F355" s="27"/>
      <c r="G355" s="27"/>
    </row>
    <row r="356" spans="2:7" x14ac:dyDescent="0.3">
      <c r="B356" s="27"/>
      <c r="C356" s="27"/>
      <c r="D356" s="27"/>
      <c r="E356" s="27"/>
      <c r="F356" s="27"/>
      <c r="G356" s="27"/>
    </row>
    <row r="357" spans="2:7" x14ac:dyDescent="0.3">
      <c r="B357" s="27"/>
      <c r="C357" s="27"/>
      <c r="D357" s="27"/>
      <c r="E357" s="27"/>
      <c r="F357" s="27"/>
      <c r="G357" s="27"/>
    </row>
    <row r="358" spans="2:7" x14ac:dyDescent="0.3">
      <c r="B358" s="27"/>
      <c r="C358" s="27"/>
      <c r="D358" s="27"/>
      <c r="E358" s="27"/>
      <c r="F358" s="27"/>
      <c r="G358" s="27"/>
    </row>
    <row r="359" spans="2:7" x14ac:dyDescent="0.3">
      <c r="B359" s="27"/>
      <c r="C359" s="27"/>
      <c r="D359" s="27"/>
      <c r="E359" s="27"/>
      <c r="F359" s="27"/>
      <c r="G359" s="27"/>
    </row>
    <row r="360" spans="2:7" x14ac:dyDescent="0.3">
      <c r="B360" s="27"/>
      <c r="C360" s="27"/>
      <c r="D360" s="27"/>
      <c r="E360" s="27"/>
      <c r="F360" s="27"/>
      <c r="G360" s="27"/>
    </row>
    <row r="361" spans="2:7" x14ac:dyDescent="0.3">
      <c r="B361" s="27"/>
      <c r="C361" s="27"/>
      <c r="D361" s="27"/>
      <c r="E361" s="27"/>
      <c r="F361" s="27"/>
      <c r="G361" s="27"/>
    </row>
    <row r="362" spans="2:7" x14ac:dyDescent="0.3">
      <c r="B362" s="27"/>
      <c r="C362" s="27"/>
      <c r="D362" s="27"/>
      <c r="E362" s="27"/>
      <c r="F362" s="27"/>
      <c r="G362" s="27"/>
    </row>
    <row r="363" spans="2:7" x14ac:dyDescent="0.3">
      <c r="B363" s="27"/>
      <c r="C363" s="27"/>
      <c r="D363" s="27"/>
      <c r="E363" s="27"/>
      <c r="F363" s="27"/>
      <c r="G363" s="27"/>
    </row>
    <row r="364" spans="2:7" x14ac:dyDescent="0.3">
      <c r="B364" s="27"/>
      <c r="C364" s="27"/>
      <c r="D364" s="27"/>
      <c r="E364" s="27"/>
      <c r="F364" s="27"/>
      <c r="G364" s="27"/>
    </row>
    <row r="365" spans="2:7" x14ac:dyDescent="0.3">
      <c r="B365" s="27"/>
      <c r="C365" s="27"/>
      <c r="D365" s="27"/>
      <c r="E365" s="27"/>
      <c r="F365" s="27"/>
      <c r="G365" s="27"/>
    </row>
    <row r="366" spans="2:7" x14ac:dyDescent="0.3">
      <c r="B366" s="27"/>
      <c r="C366" s="27"/>
      <c r="D366" s="27"/>
      <c r="E366" s="27"/>
      <c r="F366" s="27"/>
      <c r="G366" s="27"/>
    </row>
    <row r="367" spans="2:7" x14ac:dyDescent="0.3">
      <c r="B367" s="27"/>
      <c r="C367" s="27"/>
      <c r="D367" s="27"/>
      <c r="E367" s="27"/>
      <c r="F367" s="27"/>
      <c r="G367" s="27"/>
    </row>
    <row r="368" spans="2:7" x14ac:dyDescent="0.3">
      <c r="B368" s="27"/>
      <c r="C368" s="27"/>
      <c r="D368" s="27"/>
      <c r="E368" s="27"/>
      <c r="F368" s="27"/>
      <c r="G368" s="27"/>
    </row>
    <row r="369" spans="2:7" x14ac:dyDescent="0.3">
      <c r="B369" s="27"/>
      <c r="C369" s="27"/>
      <c r="D369" s="27"/>
      <c r="E369" s="27"/>
      <c r="F369" s="27"/>
      <c r="G369" s="27"/>
    </row>
    <row r="370" spans="2:7" x14ac:dyDescent="0.3">
      <c r="B370" s="27"/>
      <c r="C370" s="27"/>
      <c r="D370" s="27"/>
      <c r="E370" s="27"/>
      <c r="F370" s="27"/>
      <c r="G370" s="27"/>
    </row>
    <row r="371" spans="2:7" x14ac:dyDescent="0.3">
      <c r="B371" s="27"/>
      <c r="C371" s="27"/>
      <c r="D371" s="27"/>
      <c r="E371" s="27"/>
      <c r="F371" s="27"/>
      <c r="G371" s="27"/>
    </row>
    <row r="372" spans="2:7" x14ac:dyDescent="0.3">
      <c r="B372" s="27"/>
      <c r="C372" s="27"/>
      <c r="D372" s="27"/>
      <c r="E372" s="27"/>
      <c r="F372" s="27"/>
      <c r="G372" s="27"/>
    </row>
    <row r="373" spans="2:7" x14ac:dyDescent="0.3">
      <c r="B373" s="27"/>
      <c r="C373" s="27"/>
      <c r="D373" s="27"/>
      <c r="E373" s="27"/>
      <c r="F373" s="27"/>
      <c r="G373" s="27"/>
    </row>
    <row r="374" spans="2:7" x14ac:dyDescent="0.3">
      <c r="B374" s="27"/>
      <c r="C374" s="27"/>
      <c r="D374" s="27"/>
      <c r="E374" s="27"/>
      <c r="F374" s="27"/>
      <c r="G374" s="27"/>
    </row>
    <row r="375" spans="2:7" x14ac:dyDescent="0.3">
      <c r="B375" s="27"/>
      <c r="C375" s="27"/>
      <c r="D375" s="27"/>
      <c r="E375" s="27"/>
      <c r="F375" s="27"/>
      <c r="G375" s="27"/>
    </row>
    <row r="376" spans="2:7" x14ac:dyDescent="0.3">
      <c r="B376" s="27"/>
      <c r="C376" s="27"/>
      <c r="D376" s="27"/>
      <c r="E376" s="27"/>
      <c r="F376" s="27"/>
      <c r="G376" s="27"/>
    </row>
    <row r="377" spans="2:7" x14ac:dyDescent="0.3">
      <c r="B377" s="27"/>
      <c r="C377" s="27"/>
      <c r="D377" s="27"/>
      <c r="E377" s="27"/>
      <c r="F377" s="27"/>
      <c r="G377" s="27"/>
    </row>
    <row r="378" spans="2:7" x14ac:dyDescent="0.3">
      <c r="B378" s="27"/>
      <c r="C378" s="27"/>
      <c r="D378" s="27"/>
      <c r="E378" s="27"/>
      <c r="F378" s="27"/>
      <c r="G378" s="27"/>
    </row>
    <row r="379" spans="2:7" x14ac:dyDescent="0.3">
      <c r="B379" s="27"/>
      <c r="C379" s="27"/>
      <c r="D379" s="27"/>
      <c r="E379" s="27"/>
      <c r="F379" s="27"/>
      <c r="G379" s="27"/>
    </row>
    <row r="380" spans="2:7" x14ac:dyDescent="0.3">
      <c r="B380" s="27"/>
      <c r="C380" s="27"/>
      <c r="D380" s="27"/>
      <c r="E380" s="27"/>
      <c r="F380" s="27"/>
      <c r="G380" s="27"/>
    </row>
    <row r="381" spans="2:7" x14ac:dyDescent="0.3">
      <c r="B381" s="27"/>
      <c r="C381" s="27"/>
      <c r="D381" s="27"/>
      <c r="E381" s="27"/>
      <c r="F381" s="27"/>
      <c r="G381" s="27"/>
    </row>
    <row r="382" spans="2:7" x14ac:dyDescent="0.3">
      <c r="B382" s="27"/>
      <c r="C382" s="27"/>
      <c r="D382" s="27"/>
      <c r="E382" s="27"/>
      <c r="F382" s="27"/>
      <c r="G382" s="27"/>
    </row>
    <row r="383" spans="2:7" x14ac:dyDescent="0.3">
      <c r="B383" s="27"/>
      <c r="C383" s="27"/>
      <c r="D383" s="27"/>
      <c r="E383" s="27"/>
      <c r="F383" s="27"/>
      <c r="G383" s="27"/>
    </row>
    <row r="384" spans="2:7" x14ac:dyDescent="0.3">
      <c r="B384" s="27"/>
      <c r="C384" s="27"/>
      <c r="D384" s="27"/>
      <c r="E384" s="27"/>
      <c r="F384" s="27"/>
      <c r="G384" s="27"/>
    </row>
    <row r="385" spans="2:7" x14ac:dyDescent="0.3">
      <c r="B385" s="27"/>
      <c r="C385" s="27"/>
      <c r="D385" s="27"/>
      <c r="E385" s="27"/>
      <c r="F385" s="27"/>
      <c r="G385" s="27"/>
    </row>
    <row r="386" spans="2:7" x14ac:dyDescent="0.3">
      <c r="B386" s="27"/>
      <c r="C386" s="27"/>
      <c r="D386" s="27"/>
      <c r="E386" s="27"/>
      <c r="F386" s="27"/>
      <c r="G386" s="27"/>
    </row>
    <row r="387" spans="2:7" x14ac:dyDescent="0.3">
      <c r="B387" s="27"/>
      <c r="C387" s="27"/>
      <c r="D387" s="27"/>
      <c r="E387" s="27"/>
      <c r="F387" s="27"/>
      <c r="G387" s="27"/>
    </row>
    <row r="388" spans="2:7" x14ac:dyDescent="0.3">
      <c r="B388" s="27"/>
      <c r="C388" s="27"/>
      <c r="D388" s="27"/>
      <c r="E388" s="27"/>
      <c r="F388" s="27"/>
      <c r="G388" s="27"/>
    </row>
    <row r="389" spans="2:7" x14ac:dyDescent="0.3">
      <c r="B389" s="27"/>
      <c r="C389" s="27"/>
      <c r="D389" s="27"/>
      <c r="E389" s="27"/>
      <c r="F389" s="27"/>
      <c r="G389" s="27"/>
    </row>
    <row r="390" spans="2:7" x14ac:dyDescent="0.3">
      <c r="B390" s="27"/>
      <c r="C390" s="27"/>
      <c r="D390" s="27"/>
      <c r="E390" s="27"/>
      <c r="F390" s="27"/>
      <c r="G390" s="27"/>
    </row>
    <row r="391" spans="2:7" x14ac:dyDescent="0.3">
      <c r="B391" s="27"/>
      <c r="C391" s="27"/>
      <c r="D391" s="27"/>
      <c r="E391" s="27"/>
      <c r="F391" s="27"/>
      <c r="G391" s="27"/>
    </row>
    <row r="392" spans="2:7" x14ac:dyDescent="0.3">
      <c r="B392" s="27"/>
      <c r="C392" s="27"/>
      <c r="D392" s="27"/>
      <c r="E392" s="27"/>
      <c r="F392" s="27"/>
      <c r="G392" s="27"/>
    </row>
    <row r="393" spans="2:7" x14ac:dyDescent="0.3">
      <c r="B393" s="27"/>
      <c r="C393" s="27"/>
      <c r="D393" s="27"/>
      <c r="E393" s="27"/>
      <c r="F393" s="27"/>
      <c r="G393" s="27"/>
    </row>
    <row r="394" spans="2:7" x14ac:dyDescent="0.3">
      <c r="B394" s="27"/>
      <c r="C394" s="27"/>
      <c r="D394" s="27"/>
      <c r="E394" s="27"/>
      <c r="F394" s="27"/>
      <c r="G394" s="27"/>
    </row>
    <row r="395" spans="2:7" x14ac:dyDescent="0.3">
      <c r="B395" s="27"/>
      <c r="C395" s="27"/>
      <c r="D395" s="27"/>
      <c r="E395" s="27"/>
      <c r="F395" s="27"/>
      <c r="G395" s="27"/>
    </row>
    <row r="396" spans="2:7" x14ac:dyDescent="0.3">
      <c r="B396" s="27"/>
      <c r="C396" s="27"/>
      <c r="D396" s="27"/>
      <c r="E396" s="27"/>
      <c r="F396" s="27"/>
      <c r="G396" s="27"/>
    </row>
    <row r="397" spans="2:7" x14ac:dyDescent="0.3">
      <c r="B397" s="27"/>
      <c r="C397" s="27"/>
      <c r="D397" s="27"/>
      <c r="E397" s="27"/>
      <c r="F397" s="27"/>
      <c r="G397" s="27"/>
    </row>
    <row r="398" spans="2:7" x14ac:dyDescent="0.3">
      <c r="B398" s="27"/>
      <c r="C398" s="27"/>
      <c r="D398" s="27"/>
      <c r="E398" s="27"/>
      <c r="F398" s="27"/>
      <c r="G398" s="27"/>
    </row>
    <row r="399" spans="2:7" x14ac:dyDescent="0.3">
      <c r="B399" s="27"/>
      <c r="C399" s="27"/>
      <c r="D399" s="27"/>
      <c r="E399" s="27"/>
      <c r="F399" s="27"/>
      <c r="G399" s="27"/>
    </row>
    <row r="400" spans="2:7" x14ac:dyDescent="0.3">
      <c r="B400" s="27"/>
      <c r="C400" s="27"/>
      <c r="D400" s="27"/>
      <c r="E400" s="27"/>
      <c r="F400" s="27"/>
      <c r="G400" s="27"/>
    </row>
    <row r="401" spans="2:7" x14ac:dyDescent="0.3">
      <c r="B401" s="27"/>
      <c r="C401" s="27"/>
      <c r="D401" s="27"/>
      <c r="E401" s="27"/>
      <c r="F401" s="27"/>
      <c r="G401" s="27"/>
    </row>
    <row r="402" spans="2:7" x14ac:dyDescent="0.3">
      <c r="B402" s="27"/>
      <c r="C402" s="27"/>
      <c r="D402" s="27"/>
      <c r="E402" s="27"/>
      <c r="F402" s="27"/>
      <c r="G402" s="27"/>
    </row>
    <row r="403" spans="2:7" x14ac:dyDescent="0.3">
      <c r="B403" s="27"/>
      <c r="C403" s="27"/>
      <c r="D403" s="27"/>
      <c r="E403" s="27"/>
      <c r="F403" s="27"/>
      <c r="G403" s="27"/>
    </row>
    <row r="404" spans="2:7" x14ac:dyDescent="0.3">
      <c r="B404" s="27"/>
      <c r="C404" s="27"/>
      <c r="D404" s="27"/>
      <c r="E404" s="27"/>
      <c r="F404" s="27"/>
      <c r="G404" s="27"/>
    </row>
    <row r="405" spans="2:7" x14ac:dyDescent="0.3">
      <c r="B405" s="27"/>
      <c r="C405" s="27"/>
      <c r="D405" s="27"/>
      <c r="E405" s="27"/>
      <c r="F405" s="27"/>
      <c r="G405" s="27"/>
    </row>
    <row r="406" spans="2:7" x14ac:dyDescent="0.3">
      <c r="B406" s="27"/>
      <c r="C406" s="27"/>
      <c r="D406" s="27"/>
      <c r="E406" s="27"/>
      <c r="F406" s="27"/>
      <c r="G406" s="27"/>
    </row>
    <row r="407" spans="2:7" x14ac:dyDescent="0.3">
      <c r="B407" s="27"/>
      <c r="C407" s="27"/>
      <c r="D407" s="27"/>
      <c r="E407" s="27"/>
      <c r="F407" s="27"/>
      <c r="G407" s="27"/>
    </row>
    <row r="408" spans="2:7" x14ac:dyDescent="0.3">
      <c r="B408" s="27"/>
      <c r="C408" s="27"/>
      <c r="D408" s="27"/>
      <c r="E408" s="27"/>
      <c r="F408" s="27"/>
      <c r="G408" s="27"/>
    </row>
    <row r="409" spans="2:7" x14ac:dyDescent="0.3">
      <c r="B409" s="27"/>
      <c r="C409" s="27"/>
      <c r="D409" s="27"/>
      <c r="E409" s="27"/>
      <c r="F409" s="27"/>
      <c r="G409" s="27"/>
    </row>
    <row r="410" spans="2:7" x14ac:dyDescent="0.3">
      <c r="B410" s="27"/>
      <c r="C410" s="27"/>
      <c r="D410" s="27"/>
      <c r="E410" s="27"/>
      <c r="F410" s="27"/>
      <c r="G410" s="27"/>
    </row>
    <row r="411" spans="2:7" x14ac:dyDescent="0.3">
      <c r="B411" s="27"/>
      <c r="C411" s="27"/>
      <c r="D411" s="27"/>
      <c r="E411" s="27"/>
      <c r="F411" s="27"/>
      <c r="G411" s="27"/>
    </row>
    <row r="412" spans="2:7" x14ac:dyDescent="0.3">
      <c r="B412" s="27"/>
      <c r="C412" s="27"/>
      <c r="D412" s="27"/>
      <c r="E412" s="27"/>
      <c r="F412" s="27"/>
      <c r="G412" s="27"/>
    </row>
    <row r="413" spans="2:7" x14ac:dyDescent="0.3">
      <c r="B413" s="27"/>
      <c r="C413" s="27"/>
      <c r="D413" s="27"/>
      <c r="E413" s="27"/>
      <c r="F413" s="27"/>
      <c r="G413" s="27"/>
    </row>
    <row r="414" spans="2:7" x14ac:dyDescent="0.3">
      <c r="B414" s="27"/>
      <c r="C414" s="27"/>
      <c r="D414" s="27"/>
      <c r="E414" s="27"/>
      <c r="F414" s="27"/>
      <c r="G414" s="27"/>
    </row>
    <row r="415" spans="2:7" x14ac:dyDescent="0.3">
      <c r="B415" s="27"/>
      <c r="C415" s="27"/>
      <c r="D415" s="27"/>
      <c r="E415" s="27"/>
      <c r="F415" s="27"/>
      <c r="G415" s="27"/>
    </row>
    <row r="416" spans="2:7" x14ac:dyDescent="0.3">
      <c r="B416" s="27"/>
      <c r="C416" s="27"/>
      <c r="D416" s="27"/>
      <c r="E416" s="27"/>
      <c r="F416" s="27"/>
      <c r="G416" s="27"/>
    </row>
    <row r="417" spans="2:7" x14ac:dyDescent="0.3">
      <c r="B417" s="27"/>
      <c r="C417" s="27"/>
      <c r="D417" s="27"/>
      <c r="E417" s="27"/>
      <c r="F417" s="27"/>
      <c r="G417" s="27"/>
    </row>
    <row r="418" spans="2:7" x14ac:dyDescent="0.3">
      <c r="B418" s="27"/>
      <c r="C418" s="27"/>
      <c r="D418" s="27"/>
      <c r="E418" s="27"/>
      <c r="F418" s="27"/>
      <c r="G418" s="27"/>
    </row>
    <row r="419" spans="2:7" x14ac:dyDescent="0.3">
      <c r="B419" s="27"/>
      <c r="C419" s="27"/>
      <c r="D419" s="27"/>
      <c r="E419" s="27"/>
      <c r="F419" s="27"/>
      <c r="G419" s="27"/>
    </row>
    <row r="420" spans="2:7" x14ac:dyDescent="0.3">
      <c r="B420" s="27"/>
      <c r="C420" s="27"/>
      <c r="D420" s="27"/>
      <c r="E420" s="27"/>
      <c r="F420" s="27"/>
      <c r="G420" s="27"/>
    </row>
    <row r="421" spans="2:7" x14ac:dyDescent="0.3">
      <c r="B421" s="27"/>
      <c r="C421" s="27"/>
      <c r="D421" s="27"/>
      <c r="E421" s="27"/>
      <c r="F421" s="27"/>
      <c r="G421" s="27"/>
    </row>
    <row r="422" spans="2:7" x14ac:dyDescent="0.3">
      <c r="B422" s="27"/>
      <c r="C422" s="27"/>
      <c r="D422" s="27"/>
      <c r="E422" s="27"/>
      <c r="F422" s="27"/>
      <c r="G422" s="27"/>
    </row>
    <row r="423" spans="2:7" x14ac:dyDescent="0.3">
      <c r="B423" s="27"/>
      <c r="C423" s="27"/>
      <c r="D423" s="27"/>
      <c r="E423" s="27"/>
      <c r="F423" s="27"/>
      <c r="G423" s="27"/>
    </row>
    <row r="424" spans="2:7" x14ac:dyDescent="0.3">
      <c r="B424" s="27"/>
      <c r="C424" s="27"/>
      <c r="D424" s="27"/>
      <c r="E424" s="27"/>
      <c r="F424" s="27"/>
      <c r="G424" s="27"/>
    </row>
    <row r="425" spans="2:7" x14ac:dyDescent="0.3">
      <c r="B425" s="27"/>
      <c r="C425" s="27"/>
      <c r="D425" s="27"/>
      <c r="E425" s="27"/>
      <c r="F425" s="27"/>
      <c r="G425" s="27"/>
    </row>
    <row r="426" spans="2:7" x14ac:dyDescent="0.3">
      <c r="B426" s="27"/>
      <c r="C426" s="27"/>
      <c r="D426" s="27"/>
      <c r="E426" s="27"/>
      <c r="F426" s="27"/>
      <c r="G426" s="27"/>
    </row>
    <row r="427" spans="2:7" x14ac:dyDescent="0.3">
      <c r="B427" s="27"/>
      <c r="C427" s="27"/>
      <c r="D427" s="27"/>
      <c r="E427" s="27"/>
      <c r="F427" s="27"/>
      <c r="G427" s="27"/>
    </row>
    <row r="428" spans="2:7" x14ac:dyDescent="0.3">
      <c r="B428" s="27"/>
      <c r="C428" s="27"/>
      <c r="D428" s="27"/>
      <c r="E428" s="27"/>
      <c r="F428" s="27"/>
      <c r="G428" s="27"/>
    </row>
    <row r="429" spans="2:7" x14ac:dyDescent="0.3">
      <c r="B429" s="27"/>
      <c r="C429" s="27"/>
      <c r="D429" s="27"/>
      <c r="E429" s="27"/>
      <c r="F429" s="27"/>
      <c r="G429" s="27"/>
    </row>
    <row r="430" spans="2:7" x14ac:dyDescent="0.3">
      <c r="B430" s="27"/>
      <c r="C430" s="27"/>
      <c r="D430" s="27"/>
      <c r="E430" s="27"/>
      <c r="F430" s="27"/>
      <c r="G430" s="27"/>
    </row>
    <row r="431" spans="2:7" x14ac:dyDescent="0.3">
      <c r="B431" s="27"/>
      <c r="C431" s="27"/>
      <c r="D431" s="27"/>
      <c r="E431" s="27"/>
      <c r="F431" s="27"/>
      <c r="G431" s="27"/>
    </row>
    <row r="432" spans="2:7" x14ac:dyDescent="0.3">
      <c r="B432" s="27"/>
      <c r="C432" s="27"/>
      <c r="D432" s="27"/>
      <c r="E432" s="27"/>
      <c r="F432" s="27"/>
      <c r="G432" s="27"/>
    </row>
    <row r="433" spans="2:7" x14ac:dyDescent="0.3">
      <c r="B433" s="27"/>
      <c r="C433" s="27"/>
      <c r="D433" s="27"/>
      <c r="E433" s="27"/>
      <c r="F433" s="27"/>
      <c r="G433" s="27"/>
    </row>
    <row r="434" spans="2:7" x14ac:dyDescent="0.3">
      <c r="B434" s="27"/>
      <c r="C434" s="27"/>
      <c r="D434" s="27"/>
      <c r="E434" s="27"/>
      <c r="F434" s="27"/>
      <c r="G434" s="27"/>
    </row>
    <row r="435" spans="2:7" x14ac:dyDescent="0.3">
      <c r="B435" s="27"/>
      <c r="C435" s="27"/>
      <c r="D435" s="27"/>
      <c r="E435" s="27"/>
      <c r="F435" s="27"/>
      <c r="G435" s="27"/>
    </row>
    <row r="436" spans="2:7" x14ac:dyDescent="0.3">
      <c r="B436" s="27"/>
      <c r="C436" s="27"/>
      <c r="D436" s="27"/>
      <c r="E436" s="27"/>
      <c r="F436" s="27"/>
      <c r="G436" s="27"/>
    </row>
    <row r="437" spans="2:7" x14ac:dyDescent="0.3">
      <c r="B437" s="27"/>
      <c r="C437" s="27"/>
      <c r="D437" s="27"/>
      <c r="E437" s="27"/>
      <c r="F437" s="27"/>
      <c r="G437" s="27"/>
    </row>
    <row r="438" spans="2:7" x14ac:dyDescent="0.3">
      <c r="B438" s="27"/>
      <c r="C438" s="27"/>
      <c r="D438" s="27"/>
      <c r="E438" s="27"/>
      <c r="F438" s="27"/>
      <c r="G438" s="27"/>
    </row>
    <row r="439" spans="2:7" x14ac:dyDescent="0.3">
      <c r="B439" s="27"/>
      <c r="C439" s="27"/>
      <c r="D439" s="27"/>
      <c r="E439" s="27"/>
      <c r="F439" s="27"/>
      <c r="G439" s="27"/>
    </row>
    <row r="440" spans="2:7" x14ac:dyDescent="0.3">
      <c r="B440" s="27"/>
      <c r="C440" s="27"/>
      <c r="D440" s="27"/>
      <c r="E440" s="27"/>
      <c r="F440" s="27"/>
      <c r="G440" s="27"/>
    </row>
    <row r="441" spans="2:7" x14ac:dyDescent="0.3">
      <c r="B441" s="27"/>
      <c r="C441" s="27"/>
      <c r="D441" s="27"/>
      <c r="E441" s="27"/>
      <c r="F441" s="27"/>
      <c r="G441" s="27"/>
    </row>
    <row r="442" spans="2:7" x14ac:dyDescent="0.3">
      <c r="B442" s="27"/>
      <c r="C442" s="27"/>
      <c r="D442" s="27"/>
      <c r="E442" s="27"/>
      <c r="F442" s="27"/>
      <c r="G442" s="27"/>
    </row>
    <row r="443" spans="2:7" x14ac:dyDescent="0.3">
      <c r="B443" s="27"/>
      <c r="C443" s="27"/>
      <c r="D443" s="27"/>
      <c r="E443" s="27"/>
      <c r="F443" s="27"/>
      <c r="G443" s="27"/>
    </row>
    <row r="444" spans="2:7" x14ac:dyDescent="0.3">
      <c r="B444" s="27"/>
      <c r="C444" s="27"/>
      <c r="D444" s="27"/>
      <c r="E444" s="27"/>
      <c r="F444" s="27"/>
      <c r="G444" s="27"/>
    </row>
    <row r="445" spans="2:7" x14ac:dyDescent="0.3">
      <c r="B445" s="27"/>
      <c r="C445" s="27"/>
      <c r="D445" s="27"/>
      <c r="E445" s="27"/>
      <c r="F445" s="27"/>
      <c r="G445" s="27"/>
    </row>
    <row r="446" spans="2:7" x14ac:dyDescent="0.3">
      <c r="B446" s="27"/>
      <c r="C446" s="27"/>
      <c r="D446" s="27"/>
      <c r="E446" s="27"/>
      <c r="F446" s="27"/>
      <c r="G446" s="27"/>
    </row>
    <row r="447" spans="2:7" x14ac:dyDescent="0.3">
      <c r="B447" s="27"/>
      <c r="C447" s="27"/>
      <c r="D447" s="27"/>
      <c r="E447" s="27"/>
      <c r="F447" s="27"/>
      <c r="G447" s="27"/>
    </row>
    <row r="448" spans="2:7" x14ac:dyDescent="0.3">
      <c r="B448" s="27"/>
      <c r="C448" s="27"/>
      <c r="D448" s="27"/>
      <c r="E448" s="27"/>
      <c r="F448" s="27"/>
      <c r="G448" s="27"/>
    </row>
    <row r="449" spans="2:7" x14ac:dyDescent="0.3">
      <c r="B449" s="27"/>
      <c r="C449" s="27"/>
      <c r="D449" s="27"/>
      <c r="E449" s="27"/>
      <c r="F449" s="27"/>
      <c r="G449" s="27"/>
    </row>
    <row r="450" spans="2:7" x14ac:dyDescent="0.3">
      <c r="B450" s="27"/>
      <c r="C450" s="27"/>
      <c r="D450" s="27"/>
      <c r="E450" s="27"/>
      <c r="F450" s="27"/>
      <c r="G450" s="27"/>
    </row>
    <row r="451" spans="2:7" x14ac:dyDescent="0.3">
      <c r="B451" s="27"/>
      <c r="C451" s="27"/>
      <c r="D451" s="27"/>
      <c r="E451" s="27"/>
      <c r="F451" s="27"/>
      <c r="G451" s="27"/>
    </row>
    <row r="452" spans="2:7" x14ac:dyDescent="0.3">
      <c r="B452" s="27"/>
      <c r="C452" s="27"/>
      <c r="D452" s="27"/>
      <c r="E452" s="27"/>
      <c r="F452" s="27"/>
      <c r="G452" s="27"/>
    </row>
    <row r="453" spans="2:7" x14ac:dyDescent="0.3">
      <c r="B453" s="27"/>
      <c r="C453" s="27"/>
      <c r="D453" s="27"/>
      <c r="E453" s="27"/>
      <c r="F453" s="27"/>
      <c r="G453" s="27"/>
    </row>
    <row r="454" spans="2:7" x14ac:dyDescent="0.3">
      <c r="B454" s="27"/>
      <c r="C454" s="27"/>
      <c r="D454" s="27"/>
      <c r="E454" s="27"/>
      <c r="F454" s="27"/>
      <c r="G454" s="27"/>
    </row>
    <row r="455" spans="2:7" x14ac:dyDescent="0.3">
      <c r="B455" s="27"/>
      <c r="C455" s="27"/>
      <c r="D455" s="27"/>
      <c r="E455" s="27"/>
      <c r="F455" s="27"/>
      <c r="G455" s="27"/>
    </row>
    <row r="456" spans="2:7" x14ac:dyDescent="0.3">
      <c r="B456" s="27"/>
      <c r="C456" s="27"/>
      <c r="D456" s="27"/>
      <c r="E456" s="27"/>
      <c r="F456" s="27"/>
      <c r="G456" s="27"/>
    </row>
    <row r="457" spans="2:7" x14ac:dyDescent="0.3">
      <c r="B457" s="27"/>
      <c r="C457" s="27"/>
      <c r="D457" s="27"/>
      <c r="E457" s="27"/>
      <c r="F457" s="27"/>
      <c r="G457" s="27"/>
    </row>
    <row r="458" spans="2:7" x14ac:dyDescent="0.3">
      <c r="B458" s="27"/>
      <c r="C458" s="27"/>
      <c r="D458" s="27"/>
      <c r="E458" s="27"/>
      <c r="F458" s="27"/>
      <c r="G458" s="27"/>
    </row>
    <row r="459" spans="2:7" x14ac:dyDescent="0.3">
      <c r="B459" s="27"/>
      <c r="C459" s="27"/>
      <c r="D459" s="27"/>
      <c r="E459" s="27"/>
      <c r="F459" s="27"/>
      <c r="G459" s="27"/>
    </row>
    <row r="460" spans="2:7" x14ac:dyDescent="0.3">
      <c r="B460" s="27"/>
      <c r="C460" s="27"/>
      <c r="D460" s="27"/>
      <c r="E460" s="27"/>
      <c r="F460" s="27"/>
      <c r="G460" s="27"/>
    </row>
    <row r="461" spans="2:7" x14ac:dyDescent="0.3">
      <c r="B461" s="27"/>
      <c r="C461" s="27"/>
      <c r="D461" s="27"/>
      <c r="E461" s="27"/>
      <c r="F461" s="27"/>
      <c r="G461" s="27"/>
    </row>
    <row r="462" spans="2:7" x14ac:dyDescent="0.3">
      <c r="B462" s="27"/>
      <c r="C462" s="27"/>
      <c r="D462" s="27"/>
      <c r="E462" s="27"/>
      <c r="F462" s="27"/>
      <c r="G462" s="27"/>
    </row>
    <row r="463" spans="2:7" x14ac:dyDescent="0.3">
      <c r="B463" s="27"/>
      <c r="C463" s="27"/>
      <c r="D463" s="27"/>
      <c r="E463" s="27"/>
      <c r="F463" s="27"/>
      <c r="G463" s="27"/>
    </row>
    <row r="464" spans="2:7" x14ac:dyDescent="0.3">
      <c r="B464" s="27"/>
      <c r="C464" s="27"/>
      <c r="D464" s="27"/>
      <c r="E464" s="27"/>
      <c r="F464" s="27"/>
      <c r="G464" s="27"/>
    </row>
    <row r="465" spans="2:7" x14ac:dyDescent="0.3">
      <c r="B465" s="27"/>
      <c r="C465" s="27"/>
      <c r="D465" s="27"/>
      <c r="E465" s="27"/>
      <c r="F465" s="27"/>
      <c r="G465" s="27"/>
    </row>
    <row r="466" spans="2:7" x14ac:dyDescent="0.3">
      <c r="B466" s="27"/>
      <c r="C466" s="27"/>
      <c r="D466" s="27"/>
      <c r="E466" s="27"/>
      <c r="F466" s="27"/>
      <c r="G466" s="27"/>
    </row>
    <row r="467" spans="2:7" x14ac:dyDescent="0.3">
      <c r="B467" s="27"/>
      <c r="C467" s="27"/>
      <c r="D467" s="27"/>
      <c r="E467" s="27"/>
      <c r="F467" s="27"/>
      <c r="G467" s="27"/>
    </row>
    <row r="468" spans="2:7" x14ac:dyDescent="0.3">
      <c r="B468" s="27"/>
      <c r="C468" s="27"/>
      <c r="D468" s="27"/>
      <c r="E468" s="27"/>
      <c r="F468" s="27"/>
      <c r="G468" s="27"/>
    </row>
    <row r="469" spans="2:7" x14ac:dyDescent="0.3">
      <c r="B469" s="27"/>
      <c r="C469" s="27"/>
      <c r="D469" s="27"/>
      <c r="E469" s="27"/>
      <c r="F469" s="27"/>
      <c r="G469" s="27"/>
    </row>
    <row r="470" spans="2:7" x14ac:dyDescent="0.3">
      <c r="B470" s="27"/>
      <c r="C470" s="27"/>
      <c r="D470" s="27"/>
      <c r="E470" s="27"/>
      <c r="F470" s="27"/>
      <c r="G470" s="27"/>
    </row>
    <row r="471" spans="2:7" x14ac:dyDescent="0.3">
      <c r="B471" s="27"/>
      <c r="C471" s="27"/>
      <c r="D471" s="27"/>
      <c r="E471" s="27"/>
      <c r="F471" s="27"/>
      <c r="G471" s="27"/>
    </row>
    <row r="472" spans="2:7" x14ac:dyDescent="0.3">
      <c r="B472" s="27"/>
      <c r="C472" s="27"/>
      <c r="D472" s="27"/>
      <c r="E472" s="27"/>
      <c r="F472" s="27"/>
      <c r="G472" s="27"/>
    </row>
    <row r="473" spans="2:7" x14ac:dyDescent="0.3">
      <c r="B473" s="27"/>
      <c r="C473" s="27"/>
      <c r="D473" s="27"/>
      <c r="E473" s="27"/>
      <c r="F473" s="27"/>
      <c r="G473" s="27"/>
    </row>
    <row r="474" spans="2:7" x14ac:dyDescent="0.3">
      <c r="B474" s="27"/>
      <c r="C474" s="27"/>
      <c r="D474" s="27"/>
      <c r="E474" s="27"/>
      <c r="F474" s="27"/>
      <c r="G474" s="27"/>
    </row>
    <row r="475" spans="2:7" x14ac:dyDescent="0.3">
      <c r="B475" s="27"/>
      <c r="C475" s="27"/>
      <c r="D475" s="27"/>
      <c r="E475" s="27"/>
      <c r="F475" s="27"/>
      <c r="G475" s="27"/>
    </row>
    <row r="476" spans="2:7" x14ac:dyDescent="0.3">
      <c r="B476" s="27"/>
      <c r="C476" s="27"/>
      <c r="D476" s="27"/>
      <c r="E476" s="27"/>
      <c r="F476" s="27"/>
      <c r="G476" s="27"/>
    </row>
    <row r="477" spans="2:7" x14ac:dyDescent="0.3">
      <c r="B477" s="27"/>
      <c r="C477" s="27"/>
      <c r="D477" s="27"/>
      <c r="E477" s="27"/>
      <c r="F477" s="27"/>
      <c r="G477" s="27"/>
    </row>
    <row r="478" spans="2:7" x14ac:dyDescent="0.3">
      <c r="B478" s="27"/>
      <c r="C478" s="27"/>
      <c r="D478" s="27"/>
      <c r="E478" s="27"/>
      <c r="F478" s="27"/>
      <c r="G478" s="27"/>
    </row>
    <row r="479" spans="2:7" x14ac:dyDescent="0.3">
      <c r="B479" s="27"/>
      <c r="C479" s="27"/>
      <c r="D479" s="27"/>
      <c r="E479" s="27"/>
      <c r="F479" s="27"/>
      <c r="G479" s="27"/>
    </row>
    <row r="480" spans="2:7" x14ac:dyDescent="0.3">
      <c r="B480" s="27"/>
      <c r="C480" s="27"/>
      <c r="D480" s="27"/>
      <c r="E480" s="27"/>
      <c r="F480" s="27"/>
      <c r="G480" s="27"/>
    </row>
    <row r="481" spans="2:7" x14ac:dyDescent="0.3">
      <c r="B481" s="27"/>
      <c r="C481" s="27"/>
      <c r="D481" s="27"/>
      <c r="E481" s="27"/>
      <c r="F481" s="27"/>
      <c r="G481" s="27"/>
    </row>
    <row r="482" spans="2:7" x14ac:dyDescent="0.3">
      <c r="B482" s="27"/>
      <c r="C482" s="27"/>
      <c r="D482" s="27"/>
      <c r="E482" s="27"/>
      <c r="F482" s="27"/>
      <c r="G482" s="27"/>
    </row>
    <row r="483" spans="2:7" x14ac:dyDescent="0.3">
      <c r="B483" s="27"/>
      <c r="C483" s="27"/>
      <c r="D483" s="27"/>
      <c r="E483" s="27"/>
      <c r="F483" s="27"/>
      <c r="G483" s="27"/>
    </row>
    <row r="484" spans="2:7" x14ac:dyDescent="0.3">
      <c r="B484" s="27"/>
      <c r="C484" s="27"/>
      <c r="D484" s="27"/>
      <c r="E484" s="27"/>
      <c r="F484" s="27"/>
      <c r="G484" s="27"/>
    </row>
    <row r="485" spans="2:7" x14ac:dyDescent="0.3">
      <c r="B485" s="27"/>
      <c r="C485" s="27"/>
      <c r="D485" s="27"/>
      <c r="E485" s="27"/>
      <c r="F485" s="27"/>
      <c r="G485" s="27"/>
    </row>
    <row r="486" spans="2:7" x14ac:dyDescent="0.3">
      <c r="B486" s="27"/>
      <c r="C486" s="27"/>
      <c r="D486" s="27"/>
      <c r="E486" s="27"/>
      <c r="F486" s="27"/>
      <c r="G486" s="27"/>
    </row>
    <row r="487" spans="2:7" x14ac:dyDescent="0.3">
      <c r="B487" s="27"/>
      <c r="C487" s="27"/>
      <c r="D487" s="27"/>
      <c r="E487" s="27"/>
      <c r="F487" s="27"/>
      <c r="G487" s="27"/>
    </row>
    <row r="488" spans="2:7" x14ac:dyDescent="0.3">
      <c r="B488" s="27"/>
      <c r="C488" s="27"/>
      <c r="D488" s="27"/>
      <c r="E488" s="27"/>
      <c r="F488" s="27"/>
      <c r="G488" s="27"/>
    </row>
    <row r="489" spans="2:7" x14ac:dyDescent="0.3">
      <c r="B489" s="27"/>
      <c r="C489" s="27"/>
      <c r="D489" s="27"/>
      <c r="E489" s="27"/>
      <c r="F489" s="27"/>
      <c r="G489" s="27"/>
    </row>
    <row r="490" spans="2:7" x14ac:dyDescent="0.3">
      <c r="B490" s="27"/>
      <c r="C490" s="27"/>
      <c r="D490" s="27"/>
      <c r="E490" s="27"/>
      <c r="F490" s="27"/>
      <c r="G490" s="27"/>
    </row>
    <row r="491" spans="2:7" x14ac:dyDescent="0.3">
      <c r="B491" s="27"/>
      <c r="C491" s="27"/>
      <c r="D491" s="27"/>
      <c r="E491" s="27"/>
      <c r="F491" s="27"/>
      <c r="G491" s="27"/>
    </row>
    <row r="492" spans="2:7" x14ac:dyDescent="0.3">
      <c r="B492" s="27"/>
      <c r="C492" s="27"/>
      <c r="D492" s="27"/>
      <c r="E492" s="27"/>
      <c r="F492" s="27"/>
      <c r="G492" s="27"/>
    </row>
    <row r="493" spans="2:7" x14ac:dyDescent="0.3">
      <c r="B493" s="27"/>
      <c r="C493" s="27"/>
      <c r="D493" s="27"/>
      <c r="E493" s="27"/>
      <c r="F493" s="27"/>
      <c r="G493" s="27"/>
    </row>
    <row r="494" spans="2:7" x14ac:dyDescent="0.3">
      <c r="B494" s="27"/>
      <c r="C494" s="27"/>
      <c r="D494" s="27"/>
      <c r="E494" s="27"/>
      <c r="F494" s="27"/>
      <c r="G494" s="27"/>
    </row>
    <row r="495" spans="2:7" x14ac:dyDescent="0.3">
      <c r="B495" s="27"/>
      <c r="C495" s="27"/>
      <c r="D495" s="27"/>
      <c r="E495" s="27"/>
      <c r="F495" s="27"/>
      <c r="G495" s="27"/>
    </row>
    <row r="496" spans="2:7" x14ac:dyDescent="0.3">
      <c r="B496" s="27"/>
      <c r="C496" s="27"/>
      <c r="D496" s="27"/>
      <c r="E496" s="27"/>
      <c r="F496" s="27"/>
      <c r="G496" s="27"/>
    </row>
    <row r="497" spans="2:7" x14ac:dyDescent="0.3">
      <c r="B497" s="27"/>
      <c r="C497" s="27"/>
      <c r="D497" s="27"/>
      <c r="E497" s="27"/>
      <c r="F497" s="27"/>
      <c r="G497" s="27"/>
    </row>
    <row r="498" spans="2:7" x14ac:dyDescent="0.3">
      <c r="B498" s="27"/>
      <c r="C498" s="27"/>
      <c r="D498" s="27"/>
      <c r="E498" s="27"/>
      <c r="F498" s="27"/>
      <c r="G498" s="27"/>
    </row>
    <row r="499" spans="2:7" x14ac:dyDescent="0.3">
      <c r="B499" s="27"/>
      <c r="C499" s="27"/>
      <c r="D499" s="27"/>
      <c r="E499" s="27"/>
      <c r="F499" s="27"/>
      <c r="G499" s="27"/>
    </row>
    <row r="500" spans="2:7" x14ac:dyDescent="0.3">
      <c r="B500" s="27"/>
      <c r="C500" s="27"/>
      <c r="D500" s="27"/>
      <c r="E500" s="27"/>
      <c r="F500" s="27"/>
      <c r="G500" s="27"/>
    </row>
    <row r="501" spans="2:7" x14ac:dyDescent="0.3">
      <c r="B501" s="27"/>
      <c r="C501" s="27"/>
      <c r="D501" s="27"/>
      <c r="E501" s="27"/>
      <c r="F501" s="27"/>
      <c r="G501" s="27"/>
    </row>
    <row r="502" spans="2:7" x14ac:dyDescent="0.3">
      <c r="B502" s="27"/>
      <c r="C502" s="27"/>
      <c r="D502" s="27"/>
      <c r="E502" s="27"/>
      <c r="F502" s="27"/>
      <c r="G502" s="27"/>
    </row>
    <row r="503" spans="2:7" x14ac:dyDescent="0.3">
      <c r="B503" s="27"/>
      <c r="C503" s="27"/>
      <c r="D503" s="27"/>
      <c r="E503" s="27"/>
      <c r="F503" s="27"/>
      <c r="G503" s="27"/>
    </row>
    <row r="504" spans="2:7" x14ac:dyDescent="0.3">
      <c r="B504" s="27"/>
      <c r="C504" s="27"/>
      <c r="D504" s="27"/>
      <c r="E504" s="27"/>
      <c r="F504" s="27"/>
      <c r="G504" s="27"/>
    </row>
    <row r="505" spans="2:7" x14ac:dyDescent="0.3">
      <c r="B505" s="27"/>
      <c r="C505" s="27"/>
      <c r="D505" s="27"/>
      <c r="E505" s="27"/>
      <c r="F505" s="27"/>
      <c r="G505" s="27"/>
    </row>
    <row r="506" spans="2:7" x14ac:dyDescent="0.3">
      <c r="B506" s="27"/>
      <c r="C506" s="27"/>
      <c r="D506" s="27"/>
      <c r="E506" s="27"/>
      <c r="F506" s="27"/>
      <c r="G506" s="27"/>
    </row>
    <row r="507" spans="2:7" x14ac:dyDescent="0.3">
      <c r="B507" s="27"/>
      <c r="C507" s="27"/>
      <c r="D507" s="27"/>
      <c r="E507" s="27"/>
      <c r="F507" s="27"/>
      <c r="G507" s="27"/>
    </row>
    <row r="508" spans="2:7" x14ac:dyDescent="0.3">
      <c r="B508" s="27"/>
      <c r="C508" s="27"/>
      <c r="D508" s="27"/>
      <c r="E508" s="27"/>
      <c r="F508" s="27"/>
      <c r="G508" s="27"/>
    </row>
    <row r="509" spans="2:7" x14ac:dyDescent="0.3">
      <c r="B509" s="27"/>
      <c r="C509" s="27"/>
      <c r="D509" s="27"/>
      <c r="E509" s="27"/>
      <c r="F509" s="27"/>
      <c r="G509" s="27"/>
    </row>
    <row r="510" spans="2:7" x14ac:dyDescent="0.3">
      <c r="B510" s="27"/>
      <c r="C510" s="27"/>
      <c r="D510" s="27"/>
      <c r="E510" s="27"/>
      <c r="F510" s="27"/>
      <c r="G510" s="27"/>
    </row>
    <row r="511" spans="2:7" x14ac:dyDescent="0.3">
      <c r="B511" s="27"/>
      <c r="C511" s="27"/>
      <c r="D511" s="27"/>
      <c r="E511" s="27"/>
      <c r="F511" s="27"/>
      <c r="G511" s="27"/>
    </row>
    <row r="512" spans="2:7" x14ac:dyDescent="0.3">
      <c r="B512" s="27"/>
      <c r="C512" s="27"/>
      <c r="D512" s="27"/>
      <c r="E512" s="27"/>
      <c r="F512" s="27"/>
      <c r="G512" s="27"/>
    </row>
    <row r="513" spans="2:7" x14ac:dyDescent="0.3">
      <c r="B513" s="27"/>
      <c r="C513" s="27"/>
      <c r="D513" s="27"/>
      <c r="E513" s="27"/>
      <c r="F513" s="27"/>
      <c r="G513" s="27"/>
    </row>
    <row r="514" spans="2:7" x14ac:dyDescent="0.3">
      <c r="B514" s="27"/>
      <c r="C514" s="27"/>
      <c r="D514" s="27"/>
      <c r="E514" s="27"/>
      <c r="F514" s="27"/>
      <c r="G514" s="27"/>
    </row>
    <row r="515" spans="2:7" x14ac:dyDescent="0.3">
      <c r="B515" s="27"/>
      <c r="C515" s="27"/>
      <c r="D515" s="27"/>
      <c r="E515" s="27"/>
      <c r="F515" s="27"/>
      <c r="G515" s="27"/>
    </row>
    <row r="516" spans="2:7" x14ac:dyDescent="0.3">
      <c r="B516" s="27"/>
      <c r="C516" s="27"/>
      <c r="D516" s="27"/>
      <c r="E516" s="27"/>
      <c r="F516" s="27"/>
      <c r="G516" s="27"/>
    </row>
    <row r="517" spans="2:7" x14ac:dyDescent="0.3">
      <c r="B517" s="27"/>
      <c r="C517" s="27"/>
      <c r="D517" s="27"/>
      <c r="E517" s="27"/>
      <c r="F517" s="27"/>
      <c r="G517" s="27"/>
    </row>
    <row r="518" spans="2:7" x14ac:dyDescent="0.3">
      <c r="B518" s="27"/>
      <c r="C518" s="27"/>
      <c r="D518" s="27"/>
      <c r="E518" s="27"/>
      <c r="F518" s="27"/>
      <c r="G518" s="27"/>
    </row>
    <row r="519" spans="2:7" x14ac:dyDescent="0.3">
      <c r="B519" s="27"/>
      <c r="C519" s="27"/>
      <c r="D519" s="27"/>
      <c r="E519" s="27"/>
      <c r="F519" s="27"/>
      <c r="G519" s="27"/>
    </row>
    <row r="520" spans="2:7" x14ac:dyDescent="0.3">
      <c r="B520" s="27"/>
      <c r="C520" s="27"/>
      <c r="D520" s="27"/>
      <c r="E520" s="27"/>
      <c r="F520" s="27"/>
      <c r="G520" s="27"/>
    </row>
    <row r="521" spans="2:7" x14ac:dyDescent="0.3">
      <c r="B521" s="27"/>
      <c r="C521" s="27"/>
      <c r="D521" s="27"/>
      <c r="E521" s="27"/>
      <c r="F521" s="27"/>
      <c r="G521" s="27"/>
    </row>
    <row r="522" spans="2:7" x14ac:dyDescent="0.3">
      <c r="B522" s="27"/>
      <c r="C522" s="27"/>
      <c r="D522" s="27"/>
      <c r="E522" s="27"/>
      <c r="F522" s="27"/>
      <c r="G522" s="27"/>
    </row>
    <row r="523" spans="2:7" x14ac:dyDescent="0.3">
      <c r="B523" s="27"/>
      <c r="C523" s="27"/>
      <c r="D523" s="27"/>
      <c r="E523" s="27"/>
      <c r="F523" s="27"/>
      <c r="G523" s="27"/>
    </row>
    <row r="524" spans="2:7" x14ac:dyDescent="0.3">
      <c r="B524" s="27"/>
      <c r="C524" s="27"/>
      <c r="D524" s="27"/>
      <c r="E524" s="27"/>
      <c r="F524" s="27"/>
      <c r="G524" s="27"/>
    </row>
    <row r="525" spans="2:7" x14ac:dyDescent="0.3">
      <c r="B525" s="27"/>
      <c r="C525" s="27"/>
      <c r="D525" s="27"/>
      <c r="E525" s="27"/>
      <c r="F525" s="27"/>
      <c r="G525" s="27"/>
    </row>
    <row r="526" spans="2:7" x14ac:dyDescent="0.3">
      <c r="B526" s="27"/>
      <c r="C526" s="27"/>
      <c r="D526" s="27"/>
      <c r="E526" s="27"/>
      <c r="F526" s="27"/>
      <c r="G526" s="27"/>
    </row>
    <row r="527" spans="2:7" x14ac:dyDescent="0.3">
      <c r="B527" s="27"/>
      <c r="C527" s="27"/>
      <c r="D527" s="27"/>
      <c r="E527" s="27"/>
      <c r="F527" s="27"/>
      <c r="G527" s="27"/>
    </row>
    <row r="528" spans="2:7" x14ac:dyDescent="0.3">
      <c r="B528" s="27"/>
      <c r="C528" s="27"/>
      <c r="D528" s="27"/>
      <c r="E528" s="27"/>
      <c r="F528" s="27"/>
      <c r="G528" s="27"/>
    </row>
    <row r="529" spans="2:7" x14ac:dyDescent="0.3">
      <c r="B529" s="27"/>
      <c r="C529" s="27"/>
      <c r="D529" s="27"/>
      <c r="E529" s="27"/>
      <c r="F529" s="27"/>
      <c r="G529" s="27"/>
    </row>
    <row r="530" spans="2:7" x14ac:dyDescent="0.3">
      <c r="B530" s="27"/>
      <c r="C530" s="27"/>
      <c r="D530" s="27"/>
      <c r="E530" s="27"/>
      <c r="F530" s="27"/>
      <c r="G530" s="27"/>
    </row>
    <row r="531" spans="2:7" x14ac:dyDescent="0.3">
      <c r="B531" s="27"/>
      <c r="C531" s="27"/>
      <c r="D531" s="27"/>
      <c r="E531" s="27"/>
      <c r="F531" s="27"/>
      <c r="G531" s="27"/>
    </row>
    <row r="532" spans="2:7" x14ac:dyDescent="0.3">
      <c r="B532" s="27"/>
      <c r="C532" s="27"/>
      <c r="D532" s="27"/>
      <c r="E532" s="27"/>
      <c r="F532" s="27"/>
      <c r="G532" s="27"/>
    </row>
    <row r="533" spans="2:7" x14ac:dyDescent="0.3">
      <c r="B533" s="27"/>
      <c r="C533" s="27"/>
      <c r="D533" s="27"/>
      <c r="E533" s="27"/>
      <c r="F533" s="27"/>
      <c r="G533" s="27"/>
    </row>
    <row r="534" spans="2:7" x14ac:dyDescent="0.3">
      <c r="B534" s="27"/>
      <c r="C534" s="27"/>
      <c r="D534" s="27"/>
      <c r="E534" s="27"/>
      <c r="F534" s="27"/>
      <c r="G534" s="27"/>
    </row>
    <row r="535" spans="2:7" x14ac:dyDescent="0.3">
      <c r="B535" s="27"/>
      <c r="C535" s="27"/>
      <c r="D535" s="27"/>
      <c r="E535" s="27"/>
      <c r="F535" s="27"/>
      <c r="G535" s="27"/>
    </row>
    <row r="536" spans="2:7" x14ac:dyDescent="0.3">
      <c r="B536" s="27"/>
      <c r="C536" s="27"/>
      <c r="D536" s="27"/>
      <c r="E536" s="27"/>
      <c r="F536" s="27"/>
      <c r="G536" s="27"/>
    </row>
    <row r="537" spans="2:7" x14ac:dyDescent="0.3">
      <c r="B537" s="27"/>
      <c r="C537" s="27"/>
      <c r="D537" s="27"/>
      <c r="E537" s="27"/>
      <c r="F537" s="27"/>
      <c r="G537" s="27"/>
    </row>
    <row r="538" spans="2:7" x14ac:dyDescent="0.3">
      <c r="B538" s="27"/>
      <c r="C538" s="27"/>
      <c r="D538" s="27"/>
      <c r="E538" s="27"/>
      <c r="F538" s="27"/>
      <c r="G538" s="27"/>
    </row>
    <row r="539" spans="2:7" x14ac:dyDescent="0.3">
      <c r="B539" s="27"/>
      <c r="C539" s="27"/>
      <c r="D539" s="27"/>
      <c r="E539" s="27"/>
      <c r="F539" s="27"/>
      <c r="G539" s="27"/>
    </row>
    <row r="540" spans="2:7" x14ac:dyDescent="0.3">
      <c r="B540" s="27"/>
      <c r="C540" s="27"/>
      <c r="D540" s="27"/>
      <c r="E540" s="27"/>
      <c r="F540" s="27"/>
      <c r="G540" s="27"/>
    </row>
    <row r="541" spans="2:7" x14ac:dyDescent="0.3">
      <c r="B541" s="27"/>
      <c r="C541" s="27"/>
      <c r="D541" s="27"/>
      <c r="E541" s="27"/>
      <c r="F541" s="27"/>
      <c r="G541" s="27"/>
    </row>
    <row r="542" spans="2:7" x14ac:dyDescent="0.3">
      <c r="B542" s="27"/>
      <c r="C542" s="27"/>
      <c r="D542" s="27"/>
      <c r="E542" s="27"/>
      <c r="F542" s="27"/>
      <c r="G542" s="27"/>
    </row>
    <row r="543" spans="2:7" x14ac:dyDescent="0.3">
      <c r="B543" s="27"/>
      <c r="C543" s="27"/>
      <c r="D543" s="27"/>
      <c r="E543" s="27"/>
      <c r="F543" s="27"/>
      <c r="G543" s="27"/>
    </row>
    <row r="544" spans="2:7" x14ac:dyDescent="0.3">
      <c r="B544" s="27"/>
      <c r="C544" s="27"/>
      <c r="D544" s="27"/>
      <c r="E544" s="27"/>
      <c r="F544" s="27"/>
      <c r="G544" s="27"/>
    </row>
    <row r="545" spans="2:7" x14ac:dyDescent="0.3">
      <c r="B545" s="27"/>
      <c r="C545" s="27"/>
      <c r="D545" s="27"/>
      <c r="E545" s="27"/>
      <c r="F545" s="27"/>
      <c r="G545" s="27"/>
    </row>
    <row r="546" spans="2:7" x14ac:dyDescent="0.3">
      <c r="B546" s="27"/>
      <c r="C546" s="27"/>
      <c r="D546" s="27"/>
      <c r="E546" s="27"/>
      <c r="F546" s="27"/>
      <c r="G546" s="27"/>
    </row>
    <row r="547" spans="2:7" x14ac:dyDescent="0.3">
      <c r="B547" s="27"/>
      <c r="C547" s="27"/>
      <c r="D547" s="27"/>
      <c r="E547" s="27"/>
      <c r="F547" s="27"/>
      <c r="G547" s="27"/>
    </row>
    <row r="548" spans="2:7" x14ac:dyDescent="0.3">
      <c r="B548" s="27"/>
      <c r="C548" s="27"/>
      <c r="D548" s="27"/>
      <c r="E548" s="27"/>
      <c r="F548" s="27"/>
      <c r="G548" s="27"/>
    </row>
    <row r="549" spans="2:7" x14ac:dyDescent="0.3">
      <c r="B549" s="27"/>
      <c r="C549" s="27"/>
      <c r="D549" s="27"/>
      <c r="E549" s="27"/>
      <c r="F549" s="27"/>
      <c r="G549" s="27"/>
    </row>
    <row r="550" spans="2:7" x14ac:dyDescent="0.3">
      <c r="B550" s="27"/>
      <c r="C550" s="27"/>
      <c r="D550" s="27"/>
      <c r="E550" s="27"/>
      <c r="F550" s="27"/>
      <c r="G550" s="27"/>
    </row>
    <row r="551" spans="2:7" x14ac:dyDescent="0.3">
      <c r="B551" s="27"/>
      <c r="C551" s="27"/>
      <c r="D551" s="27"/>
      <c r="E551" s="27"/>
      <c r="F551" s="27"/>
      <c r="G551" s="27"/>
    </row>
    <row r="552" spans="2:7" x14ac:dyDescent="0.3">
      <c r="B552" s="27"/>
      <c r="C552" s="27"/>
      <c r="D552" s="27"/>
      <c r="E552" s="27"/>
      <c r="F552" s="27"/>
      <c r="G552" s="27"/>
    </row>
    <row r="553" spans="2:7" x14ac:dyDescent="0.3">
      <c r="B553" s="27"/>
      <c r="C553" s="27"/>
      <c r="D553" s="27"/>
      <c r="E553" s="27"/>
      <c r="F553" s="27"/>
      <c r="G553" s="27"/>
    </row>
    <row r="554" spans="2:7" x14ac:dyDescent="0.3">
      <c r="B554" s="27"/>
      <c r="C554" s="27"/>
      <c r="D554" s="27"/>
      <c r="E554" s="27"/>
      <c r="F554" s="27"/>
      <c r="G554" s="27"/>
    </row>
    <row r="555" spans="2:7" x14ac:dyDescent="0.3">
      <c r="B555" s="27"/>
      <c r="C555" s="27"/>
      <c r="D555" s="27"/>
      <c r="E555" s="27"/>
      <c r="F555" s="27"/>
      <c r="G555" s="27"/>
    </row>
    <row r="556" spans="2:7" x14ac:dyDescent="0.3">
      <c r="B556" s="27"/>
      <c r="C556" s="27"/>
      <c r="D556" s="27"/>
      <c r="E556" s="27"/>
      <c r="F556" s="27"/>
      <c r="G556" s="27"/>
    </row>
    <row r="557" spans="2:7" x14ac:dyDescent="0.3">
      <c r="B557" s="27"/>
      <c r="C557" s="27"/>
      <c r="D557" s="27"/>
      <c r="E557" s="27"/>
      <c r="F557" s="27"/>
      <c r="G557" s="27"/>
    </row>
    <row r="558" spans="2:7" x14ac:dyDescent="0.3">
      <c r="B558" s="27"/>
      <c r="C558" s="27"/>
      <c r="D558" s="27"/>
      <c r="E558" s="27"/>
      <c r="F558" s="27"/>
      <c r="G558" s="27"/>
    </row>
    <row r="559" spans="2:7" x14ac:dyDescent="0.3">
      <c r="B559" s="27"/>
      <c r="C559" s="27"/>
      <c r="D559" s="27"/>
      <c r="E559" s="27"/>
      <c r="F559" s="27"/>
      <c r="G559" s="27"/>
    </row>
    <row r="560" spans="2:7" x14ac:dyDescent="0.3">
      <c r="B560" s="27"/>
      <c r="C560" s="27"/>
      <c r="D560" s="27"/>
      <c r="E560" s="27"/>
      <c r="F560" s="27"/>
      <c r="G560" s="27"/>
    </row>
    <row r="561" spans="2:7" x14ac:dyDescent="0.3">
      <c r="B561" s="27"/>
      <c r="C561" s="27"/>
      <c r="D561" s="27"/>
      <c r="E561" s="27"/>
      <c r="F561" s="27"/>
      <c r="G561" s="27"/>
    </row>
    <row r="562" spans="2:7" x14ac:dyDescent="0.3">
      <c r="B562" s="27"/>
      <c r="C562" s="27"/>
      <c r="D562" s="27"/>
      <c r="E562" s="27"/>
      <c r="F562" s="27"/>
      <c r="G562" s="27"/>
    </row>
    <row r="563" spans="2:7" x14ac:dyDescent="0.3">
      <c r="B563" s="27"/>
      <c r="C563" s="27"/>
      <c r="D563" s="27"/>
      <c r="E563" s="27"/>
      <c r="F563" s="27"/>
      <c r="G563" s="27"/>
    </row>
    <row r="564" spans="2:7" x14ac:dyDescent="0.3">
      <c r="B564" s="27"/>
      <c r="C564" s="27"/>
      <c r="D564" s="27"/>
      <c r="E564" s="27"/>
      <c r="F564" s="27"/>
      <c r="G564" s="27"/>
    </row>
    <row r="565" spans="2:7" x14ac:dyDescent="0.3">
      <c r="B565" s="27"/>
      <c r="C565" s="27"/>
      <c r="D565" s="27"/>
      <c r="E565" s="27"/>
      <c r="F565" s="27"/>
      <c r="G565" s="27"/>
    </row>
    <row r="566" spans="2:7" x14ac:dyDescent="0.3">
      <c r="B566" s="27"/>
      <c r="C566" s="27"/>
      <c r="D566" s="27"/>
      <c r="E566" s="27"/>
      <c r="F566" s="27"/>
      <c r="G566" s="27"/>
    </row>
    <row r="567" spans="2:7" x14ac:dyDescent="0.3">
      <c r="B567" s="27"/>
      <c r="C567" s="27"/>
      <c r="D567" s="27"/>
      <c r="E567" s="27"/>
      <c r="F567" s="27"/>
      <c r="G567" s="27"/>
    </row>
    <row r="568" spans="2:7" x14ac:dyDescent="0.3">
      <c r="B568" s="27"/>
      <c r="C568" s="27"/>
      <c r="D568" s="27"/>
      <c r="E568" s="27"/>
      <c r="F568" s="27"/>
      <c r="G568" s="27"/>
    </row>
    <row r="569" spans="2:7" x14ac:dyDescent="0.3">
      <c r="B569" s="27"/>
      <c r="C569" s="27"/>
      <c r="D569" s="27"/>
      <c r="E569" s="27"/>
      <c r="F569" s="27"/>
      <c r="G569" s="27"/>
    </row>
    <row r="570" spans="2:7" x14ac:dyDescent="0.3">
      <c r="B570" s="27"/>
      <c r="C570" s="27"/>
      <c r="D570" s="27"/>
      <c r="E570" s="27"/>
      <c r="F570" s="27"/>
      <c r="G570" s="27"/>
    </row>
    <row r="571" spans="2:7" x14ac:dyDescent="0.3">
      <c r="B571" s="27"/>
      <c r="C571" s="27"/>
      <c r="D571" s="27"/>
      <c r="E571" s="27"/>
      <c r="F571" s="27"/>
      <c r="G571" s="27"/>
    </row>
    <row r="572" spans="2:7" x14ac:dyDescent="0.3">
      <c r="B572" s="27"/>
      <c r="C572" s="27"/>
      <c r="D572" s="27"/>
      <c r="E572" s="27"/>
      <c r="F572" s="27"/>
      <c r="G572" s="27"/>
    </row>
    <row r="573" spans="2:7" x14ac:dyDescent="0.3">
      <c r="B573" s="27"/>
      <c r="C573" s="27"/>
      <c r="D573" s="27"/>
      <c r="E573" s="27"/>
      <c r="F573" s="27"/>
      <c r="G573" s="27"/>
    </row>
    <row r="574" spans="2:7" x14ac:dyDescent="0.3">
      <c r="B574" s="27"/>
      <c r="C574" s="27"/>
      <c r="D574" s="27"/>
      <c r="E574" s="27"/>
      <c r="F574" s="27"/>
      <c r="G574" s="27"/>
    </row>
    <row r="575" spans="2:7" x14ac:dyDescent="0.3">
      <c r="B575" s="27"/>
      <c r="C575" s="27"/>
      <c r="D575" s="27"/>
      <c r="E575" s="27"/>
      <c r="F575" s="27"/>
      <c r="G575" s="27"/>
    </row>
    <row r="576" spans="2:7" x14ac:dyDescent="0.3">
      <c r="B576" s="27"/>
      <c r="C576" s="27"/>
      <c r="D576" s="27"/>
      <c r="E576" s="27"/>
      <c r="F576" s="27"/>
      <c r="G576" s="27"/>
    </row>
    <row r="577" spans="2:7" x14ac:dyDescent="0.3">
      <c r="B577" s="27"/>
      <c r="C577" s="27"/>
      <c r="D577" s="27"/>
      <c r="E577" s="27"/>
      <c r="F577" s="27"/>
      <c r="G577" s="27"/>
    </row>
    <row r="578" spans="2:7" x14ac:dyDescent="0.3">
      <c r="B578" s="27"/>
      <c r="C578" s="27"/>
      <c r="D578" s="27"/>
      <c r="E578" s="27"/>
      <c r="F578" s="27"/>
      <c r="G578" s="27"/>
    </row>
    <row r="579" spans="2:7" x14ac:dyDescent="0.3">
      <c r="B579" s="27"/>
      <c r="C579" s="27"/>
      <c r="D579" s="27"/>
      <c r="E579" s="27"/>
      <c r="F579" s="27"/>
      <c r="G579" s="27"/>
    </row>
    <row r="580" spans="2:7" x14ac:dyDescent="0.3">
      <c r="B580" s="27"/>
      <c r="C580" s="27"/>
      <c r="D580" s="27"/>
      <c r="E580" s="27"/>
      <c r="F580" s="27"/>
      <c r="G580" s="27"/>
    </row>
    <row r="581" spans="2:7" x14ac:dyDescent="0.3">
      <c r="B581" s="27"/>
      <c r="C581" s="27"/>
      <c r="D581" s="27"/>
      <c r="E581" s="27"/>
      <c r="F581" s="27"/>
      <c r="G581" s="27"/>
    </row>
    <row r="582" spans="2:7" x14ac:dyDescent="0.3">
      <c r="B582" s="27"/>
      <c r="C582" s="27"/>
      <c r="D582" s="27"/>
      <c r="E582" s="27"/>
      <c r="F582" s="27"/>
      <c r="G582" s="27"/>
    </row>
    <row r="583" spans="2:7" x14ac:dyDescent="0.3">
      <c r="B583" s="27"/>
      <c r="C583" s="27"/>
      <c r="D583" s="27"/>
      <c r="E583" s="27"/>
      <c r="F583" s="27"/>
      <c r="G583" s="27"/>
    </row>
    <row r="584" spans="2:7" x14ac:dyDescent="0.3">
      <c r="B584" s="27"/>
      <c r="C584" s="27"/>
      <c r="D584" s="27"/>
      <c r="E584" s="27"/>
      <c r="F584" s="27"/>
      <c r="G584" s="27"/>
    </row>
    <row r="585" spans="2:7" x14ac:dyDescent="0.3">
      <c r="B585" s="27"/>
      <c r="C585" s="27"/>
      <c r="D585" s="27"/>
      <c r="E585" s="27"/>
      <c r="F585" s="27"/>
      <c r="G585" s="27"/>
    </row>
    <row r="586" spans="2:7" x14ac:dyDescent="0.3">
      <c r="B586" s="27"/>
      <c r="C586" s="27"/>
      <c r="D586" s="27"/>
      <c r="E586" s="27"/>
      <c r="F586" s="27"/>
      <c r="G586" s="27"/>
    </row>
    <row r="587" spans="2:7" x14ac:dyDescent="0.3">
      <c r="B587" s="27"/>
      <c r="C587" s="27"/>
      <c r="D587" s="27"/>
      <c r="E587" s="27"/>
      <c r="F587" s="27"/>
      <c r="G587" s="27"/>
    </row>
    <row r="588" spans="2:7" x14ac:dyDescent="0.3">
      <c r="B588" s="27"/>
      <c r="C588" s="27"/>
      <c r="D588" s="27"/>
      <c r="E588" s="27"/>
      <c r="F588" s="27"/>
      <c r="G588" s="27"/>
    </row>
    <row r="589" spans="2:7" x14ac:dyDescent="0.3">
      <c r="B589" s="27"/>
      <c r="C589" s="27"/>
      <c r="D589" s="27"/>
      <c r="E589" s="27"/>
      <c r="F589" s="27"/>
      <c r="G589" s="27"/>
    </row>
    <row r="590" spans="2:7" x14ac:dyDescent="0.3">
      <c r="B590" s="27"/>
      <c r="C590" s="27"/>
      <c r="D590" s="27"/>
      <c r="E590" s="27"/>
      <c r="F590" s="27"/>
      <c r="G590" s="27"/>
    </row>
    <row r="591" spans="2:7" x14ac:dyDescent="0.3">
      <c r="B591" s="27"/>
      <c r="C591" s="27"/>
      <c r="D591" s="27"/>
      <c r="E591" s="27"/>
      <c r="F591" s="27"/>
      <c r="G591" s="27"/>
    </row>
    <row r="592" spans="2:7" x14ac:dyDescent="0.3">
      <c r="B592" s="27"/>
      <c r="C592" s="27"/>
      <c r="D592" s="27"/>
      <c r="E592" s="27"/>
      <c r="F592" s="27"/>
      <c r="G592" s="27"/>
    </row>
    <row r="593" spans="2:7" x14ac:dyDescent="0.3">
      <c r="B593" s="27"/>
      <c r="C593" s="27"/>
      <c r="D593" s="27"/>
      <c r="E593" s="27"/>
      <c r="F593" s="27"/>
      <c r="G593" s="27"/>
    </row>
    <row r="594" spans="2:7" x14ac:dyDescent="0.3">
      <c r="B594" s="27"/>
      <c r="C594" s="27"/>
      <c r="D594" s="27"/>
      <c r="E594" s="27"/>
      <c r="F594" s="27"/>
      <c r="G594" s="27"/>
    </row>
    <row r="595" spans="2:7" x14ac:dyDescent="0.3">
      <c r="B595" s="27"/>
      <c r="C595" s="27"/>
      <c r="D595" s="27"/>
      <c r="E595" s="27"/>
      <c r="F595" s="27"/>
      <c r="G595" s="27"/>
    </row>
    <row r="596" spans="2:7" x14ac:dyDescent="0.3">
      <c r="B596" s="27"/>
      <c r="C596" s="27"/>
      <c r="D596" s="27"/>
      <c r="E596" s="27"/>
      <c r="F596" s="27"/>
      <c r="G596" s="27"/>
    </row>
    <row r="597" spans="2:7" x14ac:dyDescent="0.3">
      <c r="B597" s="27"/>
      <c r="C597" s="27"/>
      <c r="D597" s="27"/>
      <c r="E597" s="27"/>
      <c r="F597" s="27"/>
      <c r="G597" s="27"/>
    </row>
    <row r="598" spans="2:7" x14ac:dyDescent="0.3">
      <c r="B598" s="27"/>
      <c r="C598" s="27"/>
      <c r="D598" s="27"/>
      <c r="E598" s="27"/>
      <c r="F598" s="27"/>
      <c r="G598" s="27"/>
    </row>
    <row r="599" spans="2:7" x14ac:dyDescent="0.3">
      <c r="B599" s="27"/>
      <c r="C599" s="27"/>
      <c r="D599" s="27"/>
      <c r="E599" s="27"/>
      <c r="F599" s="27"/>
      <c r="G599" s="27"/>
    </row>
    <row r="600" spans="2:7" x14ac:dyDescent="0.3">
      <c r="B600" s="27"/>
      <c r="C600" s="27"/>
      <c r="D600" s="27"/>
      <c r="E600" s="27"/>
      <c r="F600" s="27"/>
      <c r="G600" s="27"/>
    </row>
    <row r="601" spans="2:7" x14ac:dyDescent="0.3">
      <c r="B601" s="27"/>
      <c r="C601" s="27"/>
      <c r="D601" s="27"/>
      <c r="E601" s="27"/>
      <c r="F601" s="27"/>
      <c r="G601" s="27"/>
    </row>
    <row r="602" spans="2:7" x14ac:dyDescent="0.3">
      <c r="B602" s="27"/>
      <c r="C602" s="27"/>
      <c r="D602" s="27"/>
      <c r="E602" s="27"/>
      <c r="F602" s="27"/>
      <c r="G602" s="27"/>
    </row>
    <row r="603" spans="2:7" x14ac:dyDescent="0.3">
      <c r="B603" s="27"/>
      <c r="C603" s="27"/>
      <c r="D603" s="27"/>
      <c r="E603" s="27"/>
      <c r="F603" s="27"/>
      <c r="G603" s="27"/>
    </row>
    <row r="604" spans="2:7" x14ac:dyDescent="0.3">
      <c r="B604" s="27"/>
      <c r="C604" s="27"/>
      <c r="D604" s="27"/>
      <c r="E604" s="27"/>
      <c r="F604" s="27"/>
      <c r="G604" s="27"/>
    </row>
    <row r="605" spans="2:7" x14ac:dyDescent="0.3">
      <c r="B605" s="27"/>
      <c r="C605" s="27"/>
      <c r="D605" s="27"/>
      <c r="E605" s="27"/>
      <c r="F605" s="27"/>
      <c r="G605" s="27"/>
    </row>
    <row r="606" spans="2:7" x14ac:dyDescent="0.3">
      <c r="B606" s="27"/>
      <c r="C606" s="27"/>
      <c r="D606" s="27"/>
      <c r="E606" s="27"/>
      <c r="F606" s="27"/>
      <c r="G606" s="27"/>
    </row>
    <row r="607" spans="2:7" x14ac:dyDescent="0.3">
      <c r="B607" s="27"/>
      <c r="C607" s="27"/>
      <c r="D607" s="27"/>
      <c r="E607" s="27"/>
      <c r="F607" s="27"/>
      <c r="G607" s="27"/>
    </row>
    <row r="608" spans="2:7" x14ac:dyDescent="0.3">
      <c r="B608" s="27"/>
      <c r="C608" s="27"/>
      <c r="D608" s="27"/>
      <c r="E608" s="27"/>
      <c r="F608" s="27"/>
      <c r="G608" s="27"/>
    </row>
    <row r="609" spans="2:7" x14ac:dyDescent="0.3">
      <c r="B609" s="27"/>
      <c r="C609" s="27"/>
      <c r="D609" s="27"/>
      <c r="E609" s="27"/>
      <c r="F609" s="27"/>
      <c r="G609" s="27"/>
    </row>
    <row r="610" spans="2:7" x14ac:dyDescent="0.3">
      <c r="B610" s="27"/>
      <c r="C610" s="27"/>
      <c r="D610" s="27"/>
      <c r="E610" s="27"/>
      <c r="F610" s="27"/>
      <c r="G610" s="27"/>
    </row>
    <row r="611" spans="2:7" x14ac:dyDescent="0.3">
      <c r="B611" s="27"/>
      <c r="C611" s="27"/>
      <c r="D611" s="27"/>
      <c r="E611" s="27"/>
      <c r="F611" s="27"/>
      <c r="G611" s="27"/>
    </row>
    <row r="612" spans="2:7" x14ac:dyDescent="0.3">
      <c r="B612" s="27"/>
      <c r="C612" s="27"/>
      <c r="D612" s="27"/>
      <c r="E612" s="27"/>
      <c r="F612" s="27"/>
      <c r="G612" s="27"/>
    </row>
    <row r="613" spans="2:7" x14ac:dyDescent="0.3">
      <c r="B613" s="27"/>
      <c r="C613" s="27"/>
      <c r="D613" s="27"/>
      <c r="E613" s="27"/>
      <c r="F613" s="27"/>
      <c r="G613" s="27"/>
    </row>
    <row r="614" spans="2:7" x14ac:dyDescent="0.3">
      <c r="B614" s="27"/>
      <c r="C614" s="27"/>
      <c r="D614" s="27"/>
      <c r="E614" s="27"/>
      <c r="F614" s="27"/>
      <c r="G614" s="27"/>
    </row>
    <row r="615" spans="2:7" x14ac:dyDescent="0.3">
      <c r="B615" s="27"/>
      <c r="C615" s="27"/>
      <c r="D615" s="27"/>
      <c r="E615" s="27"/>
      <c r="F615" s="27"/>
      <c r="G615" s="27"/>
    </row>
    <row r="616" spans="2:7" x14ac:dyDescent="0.3">
      <c r="B616" s="27"/>
      <c r="C616" s="27"/>
      <c r="D616" s="27"/>
      <c r="E616" s="27"/>
      <c r="F616" s="27"/>
      <c r="G616" s="27"/>
    </row>
    <row r="617" spans="2:7" x14ac:dyDescent="0.3">
      <c r="B617" s="27"/>
      <c r="C617" s="27"/>
      <c r="D617" s="27"/>
      <c r="E617" s="27"/>
      <c r="F617" s="27"/>
      <c r="G617" s="27"/>
    </row>
    <row r="618" spans="2:7" x14ac:dyDescent="0.3">
      <c r="B618" s="27"/>
      <c r="C618" s="27"/>
      <c r="D618" s="27"/>
      <c r="E618" s="27"/>
      <c r="F618" s="27"/>
      <c r="G618" s="27"/>
    </row>
    <row r="619" spans="2:7" x14ac:dyDescent="0.3">
      <c r="B619" s="27"/>
      <c r="C619" s="27"/>
      <c r="D619" s="27"/>
      <c r="E619" s="27"/>
      <c r="F619" s="27"/>
      <c r="G619" s="27"/>
    </row>
    <row r="620" spans="2:7" x14ac:dyDescent="0.3">
      <c r="B620" s="27"/>
      <c r="C620" s="27"/>
      <c r="D620" s="27"/>
      <c r="E620" s="27"/>
      <c r="F620" s="27"/>
      <c r="G620" s="27"/>
    </row>
    <row r="621" spans="2:7" x14ac:dyDescent="0.3">
      <c r="B621" s="27"/>
      <c r="C621" s="27"/>
      <c r="D621" s="27"/>
      <c r="E621" s="27"/>
      <c r="F621" s="27"/>
      <c r="G621" s="27"/>
    </row>
    <row r="622" spans="2:7" x14ac:dyDescent="0.3">
      <c r="B622" s="27"/>
      <c r="C622" s="27"/>
      <c r="D622" s="27"/>
      <c r="E622" s="27"/>
      <c r="F622" s="27"/>
      <c r="G622" s="27"/>
    </row>
    <row r="623" spans="2:7" x14ac:dyDescent="0.3">
      <c r="B623" s="27"/>
      <c r="C623" s="27"/>
      <c r="D623" s="27"/>
      <c r="E623" s="27"/>
      <c r="F623" s="27"/>
      <c r="G623" s="27"/>
    </row>
    <row r="624" spans="2:7" x14ac:dyDescent="0.3">
      <c r="B624" s="27"/>
      <c r="C624" s="27"/>
      <c r="D624" s="27"/>
      <c r="E624" s="27"/>
      <c r="F624" s="27"/>
      <c r="G624" s="27"/>
    </row>
    <row r="625" spans="2:7" x14ac:dyDescent="0.3">
      <c r="B625" s="27"/>
      <c r="C625" s="27"/>
      <c r="D625" s="27"/>
      <c r="E625" s="27"/>
      <c r="F625" s="27"/>
      <c r="G625" s="27"/>
    </row>
    <row r="626" spans="2:7" x14ac:dyDescent="0.3">
      <c r="B626" s="27"/>
      <c r="C626" s="27"/>
      <c r="D626" s="27"/>
      <c r="E626" s="27"/>
      <c r="F626" s="27"/>
      <c r="G626" s="27"/>
    </row>
    <row r="627" spans="2:7" x14ac:dyDescent="0.3">
      <c r="B627" s="27"/>
      <c r="C627" s="27"/>
      <c r="D627" s="27"/>
      <c r="E627" s="27"/>
      <c r="F627" s="27"/>
      <c r="G627" s="27"/>
    </row>
    <row r="628" spans="2:7" x14ac:dyDescent="0.3">
      <c r="B628" s="27"/>
      <c r="C628" s="27"/>
      <c r="D628" s="27"/>
      <c r="E628" s="27"/>
      <c r="F628" s="27"/>
      <c r="G628" s="27"/>
    </row>
    <row r="629" spans="2:7" x14ac:dyDescent="0.3">
      <c r="B629" s="27"/>
      <c r="C629" s="27"/>
      <c r="D629" s="27"/>
      <c r="E629" s="27"/>
      <c r="F629" s="27"/>
      <c r="G629" s="27"/>
    </row>
    <row r="630" spans="2:7" x14ac:dyDescent="0.3">
      <c r="B630" s="27"/>
      <c r="C630" s="27"/>
      <c r="D630" s="27"/>
      <c r="E630" s="27"/>
      <c r="F630" s="27"/>
      <c r="G630" s="27"/>
    </row>
    <row r="631" spans="2:7" x14ac:dyDescent="0.3">
      <c r="B631" s="27"/>
      <c r="C631" s="27"/>
      <c r="D631" s="27"/>
      <c r="E631" s="27"/>
      <c r="F631" s="27"/>
      <c r="G631" s="27"/>
    </row>
    <row r="632" spans="2:7" x14ac:dyDescent="0.3">
      <c r="B632" s="27"/>
      <c r="C632" s="27"/>
      <c r="D632" s="27"/>
      <c r="E632" s="27"/>
      <c r="F632" s="27"/>
      <c r="G632" s="27"/>
    </row>
    <row r="633" spans="2:7" x14ac:dyDescent="0.3">
      <c r="B633" s="27"/>
      <c r="C633" s="27"/>
      <c r="D633" s="27"/>
      <c r="E633" s="27"/>
      <c r="F633" s="27"/>
      <c r="G633" s="27"/>
    </row>
    <row r="634" spans="2:7" x14ac:dyDescent="0.3">
      <c r="B634" s="27"/>
      <c r="C634" s="27"/>
      <c r="D634" s="27"/>
      <c r="E634" s="27"/>
      <c r="F634" s="27"/>
      <c r="G634" s="27"/>
    </row>
    <row r="635" spans="2:7" x14ac:dyDescent="0.3">
      <c r="B635" s="27"/>
      <c r="C635" s="27"/>
      <c r="D635" s="27"/>
      <c r="E635" s="27"/>
      <c r="F635" s="27"/>
      <c r="G635" s="27"/>
    </row>
    <row r="636" spans="2:7" x14ac:dyDescent="0.3">
      <c r="B636" s="27"/>
      <c r="C636" s="27"/>
      <c r="D636" s="27"/>
      <c r="E636" s="27"/>
      <c r="F636" s="27"/>
      <c r="G636" s="27"/>
    </row>
    <row r="637" spans="2:7" x14ac:dyDescent="0.3">
      <c r="B637" s="27"/>
      <c r="C637" s="27"/>
      <c r="D637" s="27"/>
      <c r="E637" s="27"/>
      <c r="F637" s="27"/>
      <c r="G637" s="27"/>
    </row>
    <row r="638" spans="2:7" x14ac:dyDescent="0.3">
      <c r="B638" s="27"/>
      <c r="C638" s="27"/>
      <c r="D638" s="27"/>
      <c r="E638" s="27"/>
      <c r="F638" s="27"/>
      <c r="G638" s="27"/>
    </row>
    <row r="639" spans="2:7" x14ac:dyDescent="0.3">
      <c r="B639" s="27"/>
      <c r="C639" s="27"/>
      <c r="D639" s="27"/>
      <c r="E639" s="27"/>
      <c r="F639" s="27"/>
      <c r="G639" s="27"/>
    </row>
    <row r="640" spans="2:7" x14ac:dyDescent="0.3">
      <c r="B640" s="27"/>
      <c r="C640" s="27"/>
      <c r="D640" s="27"/>
      <c r="E640" s="27"/>
      <c r="F640" s="27"/>
      <c r="G640" s="27"/>
    </row>
    <row r="641" spans="2:7" x14ac:dyDescent="0.3">
      <c r="B641" s="27"/>
      <c r="C641" s="27"/>
      <c r="D641" s="27"/>
      <c r="E641" s="27"/>
      <c r="F641" s="27"/>
      <c r="G641" s="27"/>
    </row>
    <row r="642" spans="2:7" x14ac:dyDescent="0.3">
      <c r="B642" s="27"/>
      <c r="C642" s="27"/>
      <c r="D642" s="27"/>
      <c r="E642" s="27"/>
      <c r="F642" s="27"/>
      <c r="G642" s="27"/>
    </row>
    <row r="643" spans="2:7" x14ac:dyDescent="0.3">
      <c r="B643" s="27"/>
      <c r="C643" s="27"/>
      <c r="D643" s="27"/>
      <c r="E643" s="27"/>
      <c r="F643" s="27"/>
      <c r="G643" s="27"/>
    </row>
    <row r="644" spans="2:7" x14ac:dyDescent="0.3">
      <c r="B644" s="27"/>
      <c r="C644" s="27"/>
      <c r="D644" s="27"/>
      <c r="E644" s="27"/>
      <c r="F644" s="27"/>
      <c r="G644" s="27"/>
    </row>
    <row r="645" spans="2:7" x14ac:dyDescent="0.3">
      <c r="B645" s="27"/>
      <c r="C645" s="27"/>
      <c r="D645" s="27"/>
      <c r="E645" s="27"/>
      <c r="F645" s="27"/>
      <c r="G645" s="27"/>
    </row>
    <row r="646" spans="2:7" x14ac:dyDescent="0.3">
      <c r="B646" s="27"/>
      <c r="C646" s="27"/>
      <c r="D646" s="27"/>
      <c r="E646" s="27"/>
      <c r="F646" s="27"/>
      <c r="G646" s="27"/>
    </row>
    <row r="647" spans="2:7" x14ac:dyDescent="0.3">
      <c r="B647" s="27"/>
      <c r="C647" s="27"/>
      <c r="D647" s="27"/>
      <c r="E647" s="27"/>
      <c r="F647" s="27"/>
      <c r="G647" s="27"/>
    </row>
    <row r="648" spans="2:7" x14ac:dyDescent="0.3">
      <c r="B648" s="27"/>
      <c r="C648" s="27"/>
      <c r="D648" s="27"/>
      <c r="E648" s="27"/>
      <c r="F648" s="27"/>
      <c r="G648" s="27"/>
    </row>
    <row r="649" spans="2:7" x14ac:dyDescent="0.3">
      <c r="B649" s="27"/>
      <c r="C649" s="27"/>
      <c r="D649" s="27"/>
      <c r="E649" s="27"/>
      <c r="F649" s="27"/>
      <c r="G649" s="27"/>
    </row>
    <row r="650" spans="2:7" x14ac:dyDescent="0.3">
      <c r="B650" s="27"/>
      <c r="C650" s="27"/>
      <c r="D650" s="27"/>
      <c r="E650" s="27"/>
      <c r="F650" s="27"/>
      <c r="G650" s="27"/>
    </row>
    <row r="651" spans="2:7" x14ac:dyDescent="0.3">
      <c r="B651" s="27"/>
      <c r="C651" s="27"/>
      <c r="D651" s="27"/>
      <c r="E651" s="27"/>
      <c r="F651" s="27"/>
      <c r="G651" s="27"/>
    </row>
    <row r="652" spans="2:7" x14ac:dyDescent="0.3">
      <c r="B652" s="27"/>
      <c r="C652" s="27"/>
      <c r="D652" s="27"/>
      <c r="E652" s="27"/>
      <c r="F652" s="27"/>
      <c r="G652" s="27"/>
    </row>
    <row r="653" spans="2:7" x14ac:dyDescent="0.3">
      <c r="B653" s="27"/>
      <c r="C653" s="27"/>
      <c r="D653" s="27"/>
      <c r="E653" s="27"/>
      <c r="F653" s="27"/>
      <c r="G653" s="27"/>
    </row>
    <row r="654" spans="2:7" x14ac:dyDescent="0.3">
      <c r="B654" s="27"/>
      <c r="C654" s="27"/>
      <c r="D654" s="27"/>
      <c r="E654" s="27"/>
      <c r="F654" s="27"/>
      <c r="G654" s="27"/>
    </row>
    <row r="655" spans="2:7" x14ac:dyDescent="0.3">
      <c r="B655" s="27"/>
      <c r="C655" s="27"/>
      <c r="D655" s="27"/>
      <c r="E655" s="27"/>
      <c r="F655" s="27"/>
      <c r="G655" s="27"/>
    </row>
    <row r="656" spans="2:7" x14ac:dyDescent="0.3">
      <c r="B656" s="27"/>
      <c r="C656" s="27"/>
      <c r="D656" s="27"/>
      <c r="E656" s="27"/>
      <c r="F656" s="27"/>
      <c r="G656" s="27"/>
    </row>
    <row r="657" spans="2:7" x14ac:dyDescent="0.3">
      <c r="B657" s="27"/>
      <c r="C657" s="27"/>
      <c r="D657" s="27"/>
      <c r="E657" s="27"/>
      <c r="F657" s="27"/>
      <c r="G657" s="27"/>
    </row>
    <row r="658" spans="2:7" x14ac:dyDescent="0.3">
      <c r="B658" s="27"/>
      <c r="C658" s="27"/>
      <c r="D658" s="27"/>
      <c r="E658" s="27"/>
      <c r="F658" s="27"/>
      <c r="G658" s="27"/>
    </row>
    <row r="659" spans="2:7" x14ac:dyDescent="0.3">
      <c r="B659" s="27"/>
      <c r="C659" s="27"/>
      <c r="D659" s="27"/>
      <c r="E659" s="27"/>
      <c r="F659" s="27"/>
      <c r="G659" s="27"/>
    </row>
    <row r="660" spans="2:7" x14ac:dyDescent="0.3">
      <c r="B660" s="27"/>
      <c r="C660" s="27"/>
      <c r="D660" s="27"/>
      <c r="E660" s="27"/>
      <c r="F660" s="27"/>
      <c r="G660" s="27"/>
    </row>
    <row r="661" spans="2:7" x14ac:dyDescent="0.3">
      <c r="B661" s="27"/>
      <c r="C661" s="27"/>
      <c r="D661" s="27"/>
      <c r="E661" s="27"/>
      <c r="F661" s="27"/>
      <c r="G661" s="27"/>
    </row>
    <row r="662" spans="2:7" x14ac:dyDescent="0.3">
      <c r="B662" s="27"/>
      <c r="C662" s="27"/>
      <c r="D662" s="27"/>
      <c r="E662" s="27"/>
      <c r="F662" s="27"/>
      <c r="G662" s="27"/>
    </row>
    <row r="663" spans="2:7" x14ac:dyDescent="0.3">
      <c r="B663" s="27"/>
      <c r="C663" s="27"/>
      <c r="D663" s="27"/>
      <c r="E663" s="27"/>
      <c r="F663" s="27"/>
      <c r="G663" s="27"/>
    </row>
    <row r="664" spans="2:7" x14ac:dyDescent="0.3">
      <c r="B664" s="27"/>
      <c r="C664" s="27"/>
      <c r="D664" s="27"/>
      <c r="E664" s="27"/>
      <c r="F664" s="27"/>
      <c r="G664" s="27"/>
    </row>
    <row r="665" spans="2:7" x14ac:dyDescent="0.3">
      <c r="B665" s="27"/>
      <c r="C665" s="27"/>
      <c r="D665" s="27"/>
      <c r="E665" s="27"/>
      <c r="F665" s="27"/>
      <c r="G665" s="27"/>
    </row>
    <row r="666" spans="2:7" x14ac:dyDescent="0.3">
      <c r="B666" s="27"/>
      <c r="C666" s="27"/>
      <c r="D666" s="27"/>
      <c r="E666" s="27"/>
      <c r="F666" s="27"/>
      <c r="G666" s="27"/>
    </row>
    <row r="667" spans="2:7" x14ac:dyDescent="0.3">
      <c r="B667" s="27"/>
      <c r="C667" s="27"/>
      <c r="D667" s="27"/>
      <c r="E667" s="27"/>
      <c r="F667" s="27"/>
      <c r="G667" s="27"/>
    </row>
    <row r="668" spans="2:7" x14ac:dyDescent="0.3">
      <c r="B668" s="27"/>
      <c r="C668" s="27"/>
      <c r="D668" s="27"/>
      <c r="E668" s="27"/>
      <c r="F668" s="27"/>
      <c r="G668" s="27"/>
    </row>
    <row r="669" spans="2:7" x14ac:dyDescent="0.3">
      <c r="B669" s="27"/>
      <c r="C669" s="27"/>
      <c r="D669" s="27"/>
      <c r="E669" s="27"/>
      <c r="F669" s="27"/>
      <c r="G669" s="27"/>
    </row>
    <row r="670" spans="2:7" x14ac:dyDescent="0.3">
      <c r="B670" s="27"/>
      <c r="C670" s="27"/>
      <c r="D670" s="27"/>
      <c r="E670" s="27"/>
      <c r="F670" s="27"/>
      <c r="G670" s="27"/>
    </row>
    <row r="671" spans="2:7" x14ac:dyDescent="0.3">
      <c r="B671" s="27"/>
      <c r="C671" s="27"/>
      <c r="D671" s="27"/>
      <c r="E671" s="27"/>
      <c r="F671" s="27"/>
      <c r="G671" s="27"/>
    </row>
    <row r="672" spans="2:7" x14ac:dyDescent="0.3">
      <c r="B672" s="27"/>
      <c r="C672" s="27"/>
      <c r="D672" s="27"/>
      <c r="E672" s="27"/>
      <c r="F672" s="27"/>
      <c r="G672" s="27"/>
    </row>
    <row r="673" spans="2:7" x14ac:dyDescent="0.3">
      <c r="B673" s="27"/>
      <c r="C673" s="27"/>
      <c r="D673" s="27"/>
      <c r="E673" s="27"/>
      <c r="F673" s="27"/>
      <c r="G673" s="27"/>
    </row>
    <row r="674" spans="2:7" x14ac:dyDescent="0.3">
      <c r="B674" s="27"/>
      <c r="C674" s="27"/>
      <c r="D674" s="27"/>
      <c r="E674" s="27"/>
      <c r="F674" s="27"/>
      <c r="G674" s="27"/>
    </row>
    <row r="675" spans="2:7" x14ac:dyDescent="0.3">
      <c r="B675" s="27"/>
      <c r="C675" s="27"/>
      <c r="D675" s="27"/>
      <c r="E675" s="27"/>
      <c r="F675" s="27"/>
      <c r="G675" s="27"/>
    </row>
    <row r="676" spans="2:7" x14ac:dyDescent="0.3">
      <c r="B676" s="27"/>
      <c r="C676" s="27"/>
      <c r="D676" s="27"/>
      <c r="E676" s="27"/>
      <c r="F676" s="27"/>
      <c r="G676" s="27"/>
    </row>
    <row r="677" spans="2:7" x14ac:dyDescent="0.3">
      <c r="B677" s="27"/>
      <c r="C677" s="27"/>
      <c r="D677" s="27"/>
      <c r="E677" s="27"/>
      <c r="F677" s="27"/>
      <c r="G677" s="27"/>
    </row>
    <row r="678" spans="2:7" x14ac:dyDescent="0.3">
      <c r="B678" s="27"/>
      <c r="C678" s="27"/>
      <c r="D678" s="27"/>
      <c r="E678" s="27"/>
      <c r="F678" s="27"/>
      <c r="G678" s="27"/>
    </row>
    <row r="679" spans="2:7" x14ac:dyDescent="0.3">
      <c r="B679" s="27"/>
      <c r="C679" s="27"/>
      <c r="D679" s="27"/>
      <c r="E679" s="27"/>
      <c r="F679" s="27"/>
      <c r="G679" s="27"/>
    </row>
    <row r="680" spans="2:7" x14ac:dyDescent="0.3">
      <c r="B680" s="27"/>
      <c r="C680" s="27"/>
      <c r="D680" s="27"/>
      <c r="E680" s="27"/>
      <c r="F680" s="27"/>
      <c r="G680" s="27"/>
    </row>
    <row r="681" spans="2:7" x14ac:dyDescent="0.3">
      <c r="B681" s="27"/>
      <c r="C681" s="27"/>
      <c r="D681" s="27"/>
      <c r="E681" s="27"/>
      <c r="F681" s="27"/>
      <c r="G681" s="27"/>
    </row>
    <row r="682" spans="2:7" x14ac:dyDescent="0.3">
      <c r="B682" s="27"/>
      <c r="C682" s="27"/>
      <c r="D682" s="27"/>
      <c r="E682" s="27"/>
      <c r="F682" s="27"/>
      <c r="G682" s="27"/>
    </row>
    <row r="683" spans="2:7" x14ac:dyDescent="0.3">
      <c r="B683" s="27"/>
      <c r="C683" s="27"/>
      <c r="D683" s="27"/>
      <c r="E683" s="27"/>
      <c r="F683" s="27"/>
      <c r="G683" s="27"/>
    </row>
    <row r="684" spans="2:7" x14ac:dyDescent="0.3">
      <c r="B684" s="27"/>
      <c r="C684" s="27"/>
      <c r="D684" s="27"/>
      <c r="E684" s="27"/>
      <c r="F684" s="27"/>
      <c r="G684" s="27"/>
    </row>
    <row r="685" spans="2:7" x14ac:dyDescent="0.3">
      <c r="B685" s="27"/>
      <c r="C685" s="27"/>
      <c r="D685" s="27"/>
      <c r="E685" s="27"/>
      <c r="F685" s="27"/>
      <c r="G685" s="27"/>
    </row>
    <row r="686" spans="2:7" x14ac:dyDescent="0.3">
      <c r="B686" s="27"/>
      <c r="C686" s="27"/>
      <c r="D686" s="27"/>
      <c r="E686" s="27"/>
      <c r="F686" s="27"/>
      <c r="G686" s="27"/>
    </row>
    <row r="687" spans="2:7" x14ac:dyDescent="0.3">
      <c r="B687" s="27"/>
      <c r="C687" s="27"/>
      <c r="D687" s="27"/>
      <c r="E687" s="27"/>
      <c r="F687" s="27"/>
      <c r="G687" s="27"/>
    </row>
    <row r="688" spans="2:7" x14ac:dyDescent="0.3">
      <c r="B688" s="27"/>
      <c r="C688" s="27"/>
      <c r="D688" s="27"/>
      <c r="E688" s="27"/>
      <c r="F688" s="27"/>
      <c r="G688" s="27"/>
    </row>
    <row r="689" spans="2:7" x14ac:dyDescent="0.3">
      <c r="B689" s="27"/>
      <c r="C689" s="27"/>
      <c r="D689" s="27"/>
      <c r="E689" s="27"/>
      <c r="F689" s="27"/>
      <c r="G689" s="27"/>
    </row>
    <row r="690" spans="2:7" x14ac:dyDescent="0.3">
      <c r="B690" s="27"/>
      <c r="C690" s="27"/>
      <c r="D690" s="27"/>
      <c r="E690" s="27"/>
      <c r="F690" s="27"/>
      <c r="G690" s="27"/>
    </row>
    <row r="691" spans="2:7" x14ac:dyDescent="0.3">
      <c r="B691" s="27"/>
      <c r="C691" s="27"/>
      <c r="D691" s="27"/>
      <c r="E691" s="27"/>
      <c r="F691" s="27"/>
      <c r="G691" s="27"/>
    </row>
    <row r="692" spans="2:7" x14ac:dyDescent="0.3">
      <c r="B692" s="27"/>
      <c r="C692" s="27"/>
      <c r="D692" s="27"/>
      <c r="E692" s="27"/>
      <c r="F692" s="27"/>
      <c r="G692" s="27"/>
    </row>
    <row r="693" spans="2:7" x14ac:dyDescent="0.3">
      <c r="B693" s="27"/>
      <c r="C693" s="27"/>
      <c r="D693" s="27"/>
      <c r="E693" s="27"/>
      <c r="F693" s="27"/>
      <c r="G693" s="27"/>
    </row>
    <row r="694" spans="2:7" x14ac:dyDescent="0.3">
      <c r="B694" s="27"/>
      <c r="C694" s="27"/>
      <c r="D694" s="27"/>
      <c r="E694" s="27"/>
      <c r="F694" s="27"/>
      <c r="G694" s="27"/>
    </row>
    <row r="695" spans="2:7" x14ac:dyDescent="0.3">
      <c r="B695" s="27"/>
      <c r="C695" s="27"/>
      <c r="D695" s="27"/>
      <c r="E695" s="27"/>
      <c r="F695" s="27"/>
      <c r="G695" s="27"/>
    </row>
    <row r="696" spans="2:7" x14ac:dyDescent="0.3">
      <c r="B696" s="27"/>
      <c r="C696" s="27"/>
      <c r="D696" s="27"/>
      <c r="E696" s="27"/>
      <c r="F696" s="27"/>
      <c r="G696" s="27"/>
    </row>
    <row r="697" spans="2:7" x14ac:dyDescent="0.3">
      <c r="B697" s="27"/>
      <c r="C697" s="27"/>
      <c r="D697" s="27"/>
      <c r="E697" s="27"/>
      <c r="F697" s="27"/>
      <c r="G697" s="27"/>
    </row>
    <row r="698" spans="2:7" x14ac:dyDescent="0.3">
      <c r="B698" s="27"/>
      <c r="C698" s="27"/>
      <c r="D698" s="27"/>
      <c r="E698" s="27"/>
      <c r="F698" s="27"/>
      <c r="G698" s="27"/>
    </row>
    <row r="699" spans="2:7" x14ac:dyDescent="0.3">
      <c r="B699" s="27"/>
      <c r="C699" s="27"/>
      <c r="D699" s="27"/>
      <c r="E699" s="27"/>
      <c r="F699" s="27"/>
      <c r="G699" s="27"/>
    </row>
    <row r="700" spans="2:7" x14ac:dyDescent="0.3">
      <c r="B700" s="27"/>
      <c r="C700" s="27"/>
      <c r="D700" s="27"/>
      <c r="E700" s="27"/>
      <c r="F700" s="27"/>
      <c r="G700" s="27"/>
    </row>
    <row r="701" spans="2:7" x14ac:dyDescent="0.3">
      <c r="B701" s="27"/>
      <c r="C701" s="27"/>
      <c r="D701" s="27"/>
      <c r="E701" s="27"/>
      <c r="F701" s="27"/>
      <c r="G701" s="27"/>
    </row>
    <row r="702" spans="2:7" x14ac:dyDescent="0.3">
      <c r="B702" s="27"/>
      <c r="C702" s="27"/>
      <c r="D702" s="27"/>
      <c r="E702" s="27"/>
      <c r="F702" s="27"/>
      <c r="G702" s="27"/>
    </row>
    <row r="703" spans="2:7" x14ac:dyDescent="0.3">
      <c r="B703" s="27"/>
      <c r="C703" s="27"/>
      <c r="D703" s="27"/>
      <c r="E703" s="27"/>
      <c r="F703" s="27"/>
      <c r="G703" s="27"/>
    </row>
    <row r="704" spans="2:7" x14ac:dyDescent="0.3">
      <c r="B704" s="27"/>
      <c r="C704" s="27"/>
      <c r="D704" s="27"/>
      <c r="E704" s="27"/>
      <c r="F704" s="27"/>
      <c r="G704" s="27"/>
    </row>
    <row r="705" spans="2:7" x14ac:dyDescent="0.3">
      <c r="B705" s="27"/>
      <c r="C705" s="27"/>
      <c r="D705" s="27"/>
      <c r="E705" s="27"/>
      <c r="F705" s="27"/>
      <c r="G705" s="27"/>
    </row>
    <row r="706" spans="2:7" x14ac:dyDescent="0.3">
      <c r="B706" s="27"/>
      <c r="C706" s="27"/>
      <c r="D706" s="27"/>
      <c r="E706" s="27"/>
      <c r="F706" s="27"/>
      <c r="G706" s="27"/>
    </row>
    <row r="707" spans="2:7" x14ac:dyDescent="0.3">
      <c r="B707" s="27"/>
      <c r="C707" s="27"/>
      <c r="D707" s="27"/>
      <c r="E707" s="27"/>
      <c r="F707" s="27"/>
      <c r="G707" s="27"/>
    </row>
    <row r="708" spans="2:7" x14ac:dyDescent="0.3">
      <c r="B708" s="27"/>
      <c r="C708" s="27"/>
      <c r="D708" s="27"/>
      <c r="E708" s="27"/>
      <c r="F708" s="27"/>
      <c r="G708" s="27"/>
    </row>
    <row r="709" spans="2:7" x14ac:dyDescent="0.3">
      <c r="B709" s="27"/>
      <c r="C709" s="27"/>
      <c r="D709" s="27"/>
      <c r="E709" s="27"/>
      <c r="F709" s="27"/>
      <c r="G709" s="27"/>
    </row>
    <row r="710" spans="2:7" x14ac:dyDescent="0.3">
      <c r="B710" s="27"/>
      <c r="C710" s="27"/>
      <c r="D710" s="27"/>
      <c r="E710" s="27"/>
      <c r="F710" s="27"/>
      <c r="G710" s="27"/>
    </row>
    <row r="711" spans="2:7" x14ac:dyDescent="0.3">
      <c r="B711" s="27"/>
      <c r="C711" s="27"/>
      <c r="D711" s="27"/>
      <c r="E711" s="27"/>
      <c r="F711" s="27"/>
      <c r="G711" s="27"/>
    </row>
    <row r="712" spans="2:7" x14ac:dyDescent="0.3">
      <c r="B712" s="27"/>
      <c r="C712" s="27"/>
      <c r="D712" s="27"/>
      <c r="E712" s="27"/>
      <c r="F712" s="27"/>
      <c r="G712" s="27"/>
    </row>
    <row r="713" spans="2:7" x14ac:dyDescent="0.3">
      <c r="B713" s="27"/>
      <c r="C713" s="27"/>
      <c r="D713" s="27"/>
      <c r="E713" s="27"/>
      <c r="F713" s="27"/>
      <c r="G713" s="27"/>
    </row>
    <row r="714" spans="2:7" x14ac:dyDescent="0.3">
      <c r="B714" s="27"/>
      <c r="C714" s="27"/>
      <c r="D714" s="27"/>
      <c r="E714" s="27"/>
      <c r="F714" s="27"/>
      <c r="G714" s="27"/>
    </row>
    <row r="715" spans="2:7" x14ac:dyDescent="0.3">
      <c r="B715" s="27"/>
      <c r="C715" s="27"/>
      <c r="D715" s="27"/>
      <c r="E715" s="27"/>
      <c r="F715" s="27"/>
      <c r="G715" s="27"/>
    </row>
    <row r="716" spans="2:7" x14ac:dyDescent="0.3">
      <c r="B716" s="27"/>
      <c r="C716" s="27"/>
      <c r="D716" s="27"/>
      <c r="E716" s="27"/>
      <c r="F716" s="27"/>
      <c r="G716" s="27"/>
    </row>
    <row r="717" spans="2:7" x14ac:dyDescent="0.3">
      <c r="B717" s="27"/>
      <c r="C717" s="27"/>
      <c r="D717" s="27"/>
      <c r="E717" s="27"/>
      <c r="F717" s="27"/>
      <c r="G717" s="27"/>
    </row>
    <row r="718" spans="2:7" x14ac:dyDescent="0.3">
      <c r="B718" s="27"/>
      <c r="C718" s="27"/>
      <c r="D718" s="27"/>
      <c r="E718" s="27"/>
      <c r="F718" s="27"/>
      <c r="G718" s="27"/>
    </row>
    <row r="719" spans="2:7" x14ac:dyDescent="0.3">
      <c r="B719" s="27"/>
      <c r="C719" s="27"/>
      <c r="D719" s="27"/>
      <c r="E719" s="27"/>
      <c r="F719" s="27"/>
      <c r="G719" s="27"/>
    </row>
    <row r="720" spans="2:7" x14ac:dyDescent="0.3">
      <c r="B720" s="27"/>
      <c r="C720" s="27"/>
      <c r="D720" s="27"/>
      <c r="E720" s="27"/>
      <c r="F720" s="27"/>
      <c r="G720" s="27"/>
    </row>
    <row r="721" spans="2:7" x14ac:dyDescent="0.3">
      <c r="B721" s="27"/>
      <c r="C721" s="27"/>
      <c r="D721" s="27"/>
      <c r="E721" s="27"/>
      <c r="F721" s="27"/>
      <c r="G721" s="27"/>
    </row>
    <row r="722" spans="2:7" x14ac:dyDescent="0.3">
      <c r="B722" s="27"/>
      <c r="C722" s="27"/>
      <c r="D722" s="27"/>
      <c r="E722" s="27"/>
      <c r="F722" s="27"/>
      <c r="G722" s="27"/>
    </row>
    <row r="723" spans="2:7" x14ac:dyDescent="0.3">
      <c r="B723" s="27"/>
      <c r="C723" s="27"/>
      <c r="D723" s="27"/>
      <c r="E723" s="27"/>
      <c r="F723" s="27"/>
      <c r="G723" s="27"/>
    </row>
    <row r="724" spans="2:7" x14ac:dyDescent="0.3">
      <c r="B724" s="27"/>
      <c r="C724" s="27"/>
      <c r="D724" s="27"/>
      <c r="E724" s="27"/>
      <c r="F724" s="27"/>
      <c r="G724" s="27"/>
    </row>
    <row r="725" spans="2:7" x14ac:dyDescent="0.3">
      <c r="B725" s="27"/>
      <c r="C725" s="27"/>
      <c r="D725" s="27"/>
      <c r="E725" s="27"/>
      <c r="F725" s="27"/>
      <c r="G725" s="27"/>
    </row>
    <row r="726" spans="2:7" x14ac:dyDescent="0.3">
      <c r="B726" s="27"/>
      <c r="C726" s="27"/>
      <c r="D726" s="27"/>
      <c r="E726" s="27"/>
      <c r="F726" s="27"/>
      <c r="G726" s="27"/>
    </row>
    <row r="727" spans="2:7" x14ac:dyDescent="0.3">
      <c r="B727" s="27"/>
      <c r="C727" s="27"/>
      <c r="D727" s="27"/>
      <c r="E727" s="27"/>
      <c r="F727" s="27"/>
      <c r="G727" s="27"/>
    </row>
    <row r="728" spans="2:7" x14ac:dyDescent="0.3">
      <c r="B728" s="27"/>
      <c r="C728" s="27"/>
      <c r="D728" s="27"/>
      <c r="E728" s="27"/>
      <c r="F728" s="27"/>
      <c r="G728" s="27"/>
    </row>
    <row r="729" spans="2:7" x14ac:dyDescent="0.3">
      <c r="B729" s="27"/>
      <c r="C729" s="27"/>
      <c r="D729" s="27"/>
      <c r="E729" s="27"/>
      <c r="F729" s="27"/>
      <c r="G729" s="27"/>
    </row>
    <row r="730" spans="2:7" x14ac:dyDescent="0.3">
      <c r="B730" s="27"/>
      <c r="C730" s="27"/>
      <c r="D730" s="27"/>
      <c r="E730" s="27"/>
      <c r="F730" s="27"/>
      <c r="G730" s="27"/>
    </row>
    <row r="731" spans="2:7" x14ac:dyDescent="0.3">
      <c r="B731" s="27"/>
      <c r="C731" s="27"/>
      <c r="D731" s="27"/>
      <c r="E731" s="27"/>
      <c r="F731" s="27"/>
      <c r="G731" s="27"/>
    </row>
    <row r="732" spans="2:7" x14ac:dyDescent="0.3">
      <c r="B732" s="27"/>
      <c r="C732" s="27"/>
      <c r="D732" s="27"/>
      <c r="E732" s="27"/>
      <c r="F732" s="27"/>
      <c r="G732" s="27"/>
    </row>
    <row r="733" spans="2:7" x14ac:dyDescent="0.3">
      <c r="B733" s="27"/>
      <c r="C733" s="27"/>
      <c r="D733" s="27"/>
      <c r="E733" s="27"/>
      <c r="F733" s="27"/>
      <c r="G733" s="27"/>
    </row>
    <row r="734" spans="2:7" x14ac:dyDescent="0.3">
      <c r="B734" s="27"/>
      <c r="C734" s="27"/>
      <c r="D734" s="27"/>
      <c r="E734" s="27"/>
      <c r="F734" s="27"/>
      <c r="G734" s="27"/>
    </row>
    <row r="735" spans="2:7" x14ac:dyDescent="0.3">
      <c r="B735" s="27"/>
      <c r="C735" s="27"/>
      <c r="D735" s="27"/>
      <c r="E735" s="27"/>
      <c r="F735" s="27"/>
      <c r="G735" s="27"/>
    </row>
    <row r="736" spans="2:7" x14ac:dyDescent="0.3">
      <c r="B736" s="27"/>
      <c r="C736" s="27"/>
      <c r="D736" s="27"/>
      <c r="E736" s="27"/>
      <c r="F736" s="27"/>
      <c r="G736" s="27"/>
    </row>
    <row r="737" spans="2:7" x14ac:dyDescent="0.3">
      <c r="B737" s="27"/>
      <c r="C737" s="27"/>
      <c r="D737" s="27"/>
      <c r="E737" s="27"/>
      <c r="F737" s="27"/>
      <c r="G737" s="27"/>
    </row>
    <row r="738" spans="2:7" x14ac:dyDescent="0.3">
      <c r="B738" s="27"/>
      <c r="C738" s="27"/>
      <c r="D738" s="27"/>
      <c r="E738" s="27"/>
      <c r="F738" s="27"/>
      <c r="G738" s="27"/>
    </row>
    <row r="739" spans="2:7" x14ac:dyDescent="0.3">
      <c r="B739" s="27"/>
      <c r="C739" s="27"/>
      <c r="D739" s="27"/>
      <c r="E739" s="27"/>
      <c r="F739" s="27"/>
      <c r="G739" s="27"/>
    </row>
    <row r="740" spans="2:7" x14ac:dyDescent="0.3">
      <c r="B740" s="27"/>
      <c r="C740" s="27"/>
      <c r="D740" s="27"/>
      <c r="E740" s="27"/>
      <c r="F740" s="27"/>
      <c r="G740" s="27"/>
    </row>
    <row r="741" spans="2:7" x14ac:dyDescent="0.3">
      <c r="B741" s="27"/>
      <c r="C741" s="27"/>
      <c r="D741" s="27"/>
      <c r="E741" s="27"/>
      <c r="F741" s="27"/>
      <c r="G741" s="27"/>
    </row>
    <row r="742" spans="2:7" x14ac:dyDescent="0.3">
      <c r="B742" s="27"/>
      <c r="C742" s="27"/>
      <c r="D742" s="27"/>
      <c r="E742" s="27"/>
      <c r="F742" s="27"/>
      <c r="G742" s="27"/>
    </row>
    <row r="743" spans="2:7" x14ac:dyDescent="0.3">
      <c r="B743" s="27"/>
      <c r="C743" s="27"/>
      <c r="D743" s="27"/>
      <c r="E743" s="27"/>
      <c r="F743" s="27"/>
      <c r="G743" s="27"/>
    </row>
    <row r="744" spans="2:7" x14ac:dyDescent="0.3">
      <c r="B744" s="27"/>
      <c r="C744" s="27"/>
      <c r="D744" s="27"/>
      <c r="E744" s="27"/>
      <c r="F744" s="27"/>
      <c r="G744" s="27"/>
    </row>
    <row r="745" spans="2:7" x14ac:dyDescent="0.3">
      <c r="B745" s="27"/>
      <c r="C745" s="27"/>
      <c r="D745" s="27"/>
      <c r="E745" s="27"/>
      <c r="F745" s="27"/>
      <c r="G745" s="27"/>
    </row>
    <row r="746" spans="2:7" x14ac:dyDescent="0.3">
      <c r="B746" s="27"/>
      <c r="C746" s="27"/>
      <c r="D746" s="27"/>
      <c r="E746" s="27"/>
      <c r="F746" s="27"/>
      <c r="G746" s="27"/>
    </row>
    <row r="747" spans="2:7" x14ac:dyDescent="0.3">
      <c r="B747" s="27"/>
      <c r="C747" s="27"/>
      <c r="D747" s="27"/>
      <c r="E747" s="27"/>
      <c r="F747" s="27"/>
      <c r="G747" s="27"/>
    </row>
    <row r="748" spans="2:7" x14ac:dyDescent="0.3">
      <c r="B748" s="27"/>
      <c r="C748" s="27"/>
      <c r="D748" s="27"/>
      <c r="E748" s="27"/>
      <c r="F748" s="27"/>
      <c r="G748" s="27"/>
    </row>
    <row r="749" spans="2:7" x14ac:dyDescent="0.3">
      <c r="B749" s="27"/>
      <c r="C749" s="27"/>
      <c r="D749" s="27"/>
      <c r="E749" s="27"/>
      <c r="F749" s="27"/>
      <c r="G749" s="27"/>
    </row>
    <row r="750" spans="2:7" x14ac:dyDescent="0.3">
      <c r="B750" s="27"/>
      <c r="C750" s="27"/>
      <c r="D750" s="27"/>
      <c r="E750" s="27"/>
      <c r="F750" s="27"/>
      <c r="G750" s="27"/>
    </row>
    <row r="751" spans="2:7" x14ac:dyDescent="0.3">
      <c r="B751" s="27"/>
      <c r="C751" s="27"/>
      <c r="D751" s="27"/>
      <c r="E751" s="27"/>
      <c r="F751" s="27"/>
      <c r="G751" s="27"/>
    </row>
    <row r="752" spans="2:7" x14ac:dyDescent="0.3">
      <c r="B752" s="27"/>
      <c r="C752" s="27"/>
      <c r="D752" s="27"/>
      <c r="E752" s="27"/>
      <c r="F752" s="27"/>
      <c r="G752" s="27"/>
    </row>
    <row r="753" spans="2:7" x14ac:dyDescent="0.3">
      <c r="B753" s="27"/>
      <c r="C753" s="27"/>
      <c r="D753" s="27"/>
      <c r="E753" s="27"/>
      <c r="F753" s="27"/>
      <c r="G753" s="27"/>
    </row>
    <row r="754" spans="2:7" x14ac:dyDescent="0.3">
      <c r="B754" s="27"/>
      <c r="C754" s="27"/>
      <c r="D754" s="27"/>
      <c r="E754" s="27"/>
      <c r="F754" s="27"/>
      <c r="G754" s="27"/>
    </row>
    <row r="755" spans="2:7" x14ac:dyDescent="0.3">
      <c r="B755" s="27"/>
      <c r="C755" s="27"/>
      <c r="D755" s="27"/>
      <c r="E755" s="27"/>
      <c r="F755" s="27"/>
      <c r="G755" s="27"/>
    </row>
    <row r="756" spans="2:7" x14ac:dyDescent="0.3">
      <c r="B756" s="27"/>
      <c r="C756" s="27"/>
      <c r="D756" s="27"/>
      <c r="E756" s="27"/>
      <c r="F756" s="27"/>
      <c r="G756" s="27"/>
    </row>
    <row r="757" spans="2:7" x14ac:dyDescent="0.3">
      <c r="B757" s="27"/>
      <c r="C757" s="27"/>
      <c r="D757" s="27"/>
      <c r="E757" s="27"/>
      <c r="F757" s="27"/>
      <c r="G757" s="27"/>
    </row>
    <row r="758" spans="2:7" x14ac:dyDescent="0.3">
      <c r="B758" s="27"/>
      <c r="C758" s="27"/>
      <c r="D758" s="27"/>
      <c r="E758" s="27"/>
      <c r="F758" s="27"/>
      <c r="G758" s="27"/>
    </row>
    <row r="759" spans="2:7" x14ac:dyDescent="0.3">
      <c r="B759" s="27"/>
      <c r="C759" s="27"/>
      <c r="D759" s="27"/>
      <c r="E759" s="27"/>
      <c r="F759" s="27"/>
      <c r="G759" s="27"/>
    </row>
    <row r="760" spans="2:7" x14ac:dyDescent="0.3">
      <c r="B760" s="27"/>
      <c r="C760" s="27"/>
      <c r="D760" s="27"/>
      <c r="E760" s="27"/>
      <c r="F760" s="27"/>
      <c r="G760" s="27"/>
    </row>
    <row r="761" spans="2:7" x14ac:dyDescent="0.3">
      <c r="B761" s="27"/>
      <c r="C761" s="27"/>
      <c r="D761" s="27"/>
      <c r="E761" s="27"/>
      <c r="F761" s="27"/>
      <c r="G761" s="27"/>
    </row>
    <row r="762" spans="2:7" x14ac:dyDescent="0.3">
      <c r="B762" s="27"/>
      <c r="C762" s="27"/>
      <c r="D762" s="27"/>
      <c r="E762" s="27"/>
      <c r="F762" s="27"/>
      <c r="G762" s="27"/>
    </row>
    <row r="763" spans="2:7" x14ac:dyDescent="0.3">
      <c r="B763" s="27"/>
      <c r="C763" s="27"/>
      <c r="D763" s="27"/>
      <c r="E763" s="27"/>
      <c r="F763" s="27"/>
      <c r="G763" s="27"/>
    </row>
    <row r="764" spans="2:7" x14ac:dyDescent="0.3">
      <c r="B764" s="27"/>
      <c r="C764" s="27"/>
      <c r="D764" s="27"/>
      <c r="E764" s="27"/>
      <c r="F764" s="27"/>
      <c r="G764" s="27"/>
    </row>
    <row r="765" spans="2:7" x14ac:dyDescent="0.3">
      <c r="B765" s="27"/>
      <c r="C765" s="27"/>
      <c r="D765" s="27"/>
      <c r="E765" s="27"/>
      <c r="F765" s="27"/>
      <c r="G765" s="27"/>
    </row>
    <row r="766" spans="2:7" x14ac:dyDescent="0.3">
      <c r="B766" s="27"/>
      <c r="C766" s="27"/>
      <c r="D766" s="27"/>
      <c r="E766" s="27"/>
      <c r="F766" s="27"/>
      <c r="G766" s="27"/>
    </row>
    <row r="767" spans="2:7" x14ac:dyDescent="0.3">
      <c r="B767" s="27"/>
      <c r="C767" s="27"/>
      <c r="D767" s="27"/>
      <c r="E767" s="27"/>
      <c r="F767" s="27"/>
      <c r="G767" s="27"/>
    </row>
    <row r="768" spans="2:7" x14ac:dyDescent="0.3">
      <c r="B768" s="27"/>
      <c r="C768" s="27"/>
      <c r="D768" s="27"/>
      <c r="E768" s="27"/>
      <c r="F768" s="27"/>
      <c r="G768" s="27"/>
    </row>
    <row r="769" spans="2:7" x14ac:dyDescent="0.3">
      <c r="B769" s="27"/>
      <c r="C769" s="27"/>
      <c r="D769" s="27"/>
      <c r="E769" s="27"/>
      <c r="F769" s="27"/>
      <c r="G769" s="27"/>
    </row>
    <row r="770" spans="2:7" x14ac:dyDescent="0.3">
      <c r="B770" s="27"/>
      <c r="C770" s="27"/>
      <c r="D770" s="27"/>
      <c r="E770" s="27"/>
      <c r="F770" s="27"/>
      <c r="G770" s="27"/>
    </row>
    <row r="771" spans="2:7" x14ac:dyDescent="0.3">
      <c r="B771" s="27"/>
      <c r="C771" s="27"/>
      <c r="D771" s="27"/>
      <c r="E771" s="27"/>
      <c r="F771" s="27"/>
      <c r="G771" s="27"/>
    </row>
    <row r="772" spans="2:7" x14ac:dyDescent="0.3">
      <c r="B772" s="27"/>
      <c r="C772" s="27"/>
      <c r="D772" s="27"/>
      <c r="E772" s="27"/>
      <c r="F772" s="27"/>
      <c r="G772" s="27"/>
    </row>
    <row r="773" spans="2:7" x14ac:dyDescent="0.3">
      <c r="B773" s="27"/>
      <c r="C773" s="27"/>
      <c r="D773" s="27"/>
      <c r="E773" s="27"/>
      <c r="F773" s="27"/>
      <c r="G773" s="27"/>
    </row>
    <row r="774" spans="2:7" x14ac:dyDescent="0.3">
      <c r="B774" s="27"/>
      <c r="C774" s="27"/>
      <c r="D774" s="27"/>
      <c r="E774" s="27"/>
      <c r="F774" s="27"/>
      <c r="G774" s="27"/>
    </row>
    <row r="775" spans="2:7" x14ac:dyDescent="0.3">
      <c r="B775" s="27"/>
      <c r="C775" s="27"/>
      <c r="D775" s="27"/>
      <c r="E775" s="27"/>
      <c r="F775" s="27"/>
      <c r="G775" s="27"/>
    </row>
    <row r="776" spans="2:7" x14ac:dyDescent="0.3">
      <c r="B776" s="27"/>
      <c r="C776" s="27"/>
      <c r="D776" s="27"/>
      <c r="E776" s="27"/>
      <c r="F776" s="27"/>
      <c r="G776" s="27"/>
    </row>
    <row r="777" spans="2:7" x14ac:dyDescent="0.3">
      <c r="B777" s="27"/>
      <c r="C777" s="27"/>
      <c r="D777" s="27"/>
      <c r="E777" s="27"/>
      <c r="F777" s="27"/>
      <c r="G777" s="27"/>
    </row>
    <row r="778" spans="2:7" x14ac:dyDescent="0.3">
      <c r="B778" s="27"/>
      <c r="C778" s="27"/>
      <c r="D778" s="27"/>
      <c r="E778" s="27"/>
      <c r="F778" s="27"/>
      <c r="G778" s="27"/>
    </row>
    <row r="779" spans="2:7" x14ac:dyDescent="0.3">
      <c r="B779" s="27"/>
      <c r="C779" s="27"/>
      <c r="D779" s="27"/>
      <c r="E779" s="27"/>
      <c r="F779" s="27"/>
      <c r="G779" s="27"/>
    </row>
    <row r="780" spans="2:7" x14ac:dyDescent="0.3">
      <c r="B780" s="27"/>
      <c r="C780" s="27"/>
      <c r="D780" s="27"/>
      <c r="E780" s="27"/>
      <c r="F780" s="27"/>
      <c r="G780" s="27"/>
    </row>
    <row r="781" spans="2:7" x14ac:dyDescent="0.3">
      <c r="B781" s="27"/>
      <c r="C781" s="27"/>
      <c r="D781" s="27"/>
      <c r="E781" s="27"/>
      <c r="F781" s="27"/>
      <c r="G781" s="27"/>
    </row>
    <row r="782" spans="2:7" x14ac:dyDescent="0.3">
      <c r="B782" s="27"/>
      <c r="C782" s="27"/>
      <c r="D782" s="27"/>
      <c r="E782" s="27"/>
      <c r="F782" s="27"/>
      <c r="G782" s="27"/>
    </row>
    <row r="783" spans="2:7" x14ac:dyDescent="0.3">
      <c r="B783" s="27"/>
      <c r="C783" s="27"/>
      <c r="D783" s="27"/>
      <c r="E783" s="27"/>
      <c r="F783" s="27"/>
      <c r="G783" s="27"/>
    </row>
    <row r="784" spans="2:7" x14ac:dyDescent="0.3">
      <c r="B784" s="27"/>
      <c r="C784" s="27"/>
      <c r="D784" s="27"/>
      <c r="E784" s="27"/>
      <c r="F784" s="27"/>
      <c r="G784" s="27"/>
    </row>
    <row r="785" spans="2:7" x14ac:dyDescent="0.3">
      <c r="B785" s="27"/>
      <c r="C785" s="27"/>
      <c r="D785" s="27"/>
      <c r="E785" s="27"/>
      <c r="F785" s="27"/>
      <c r="G785" s="27"/>
    </row>
    <row r="786" spans="2:7" x14ac:dyDescent="0.3">
      <c r="B786" s="27"/>
      <c r="C786" s="27"/>
      <c r="D786" s="27"/>
      <c r="E786" s="27"/>
      <c r="F786" s="27"/>
      <c r="G786" s="27"/>
    </row>
    <row r="787" spans="2:7" x14ac:dyDescent="0.3">
      <c r="B787" s="27"/>
      <c r="C787" s="27"/>
      <c r="D787" s="27"/>
      <c r="E787" s="27"/>
      <c r="F787" s="27"/>
      <c r="G787" s="27"/>
    </row>
    <row r="788" spans="2:7" x14ac:dyDescent="0.3">
      <c r="B788" s="27"/>
      <c r="C788" s="27"/>
      <c r="D788" s="27"/>
      <c r="E788" s="27"/>
      <c r="F788" s="27"/>
      <c r="G788" s="27"/>
    </row>
    <row r="789" spans="2:7" x14ac:dyDescent="0.3">
      <c r="B789" s="27"/>
      <c r="C789" s="27"/>
      <c r="D789" s="27"/>
      <c r="E789" s="27"/>
      <c r="F789" s="27"/>
      <c r="G789" s="27"/>
    </row>
    <row r="790" spans="2:7" x14ac:dyDescent="0.3">
      <c r="B790" s="27"/>
      <c r="C790" s="27"/>
      <c r="D790" s="27"/>
      <c r="E790" s="27"/>
      <c r="F790" s="27"/>
      <c r="G790" s="27"/>
    </row>
    <row r="791" spans="2:7" x14ac:dyDescent="0.3">
      <c r="B791" s="27"/>
      <c r="C791" s="27"/>
      <c r="D791" s="27"/>
      <c r="E791" s="27"/>
      <c r="F791" s="27"/>
      <c r="G791" s="27"/>
    </row>
    <row r="792" spans="2:7" x14ac:dyDescent="0.3">
      <c r="B792" s="27"/>
      <c r="C792" s="27"/>
      <c r="D792" s="27"/>
      <c r="E792" s="27"/>
      <c r="F792" s="27"/>
      <c r="G792" s="27"/>
    </row>
    <row r="793" spans="2:7" x14ac:dyDescent="0.3">
      <c r="B793" s="27"/>
      <c r="C793" s="27"/>
      <c r="D793" s="27"/>
      <c r="E793" s="27"/>
      <c r="F793" s="27"/>
      <c r="G793" s="27"/>
    </row>
    <row r="794" spans="2:7" x14ac:dyDescent="0.3">
      <c r="B794" s="27"/>
      <c r="C794" s="27"/>
      <c r="D794" s="27"/>
      <c r="E794" s="27"/>
      <c r="F794" s="27"/>
      <c r="G794" s="27"/>
    </row>
    <row r="795" spans="2:7" x14ac:dyDescent="0.3">
      <c r="B795" s="27"/>
      <c r="C795" s="27"/>
      <c r="D795" s="27"/>
      <c r="E795" s="27"/>
      <c r="F795" s="27"/>
      <c r="G795" s="27"/>
    </row>
    <row r="796" spans="2:7" x14ac:dyDescent="0.3">
      <c r="B796" s="27"/>
      <c r="C796" s="27"/>
      <c r="D796" s="27"/>
      <c r="E796" s="27"/>
      <c r="F796" s="27"/>
      <c r="G796" s="27"/>
    </row>
    <row r="797" spans="2:7" x14ac:dyDescent="0.3">
      <c r="B797" s="27"/>
      <c r="C797" s="27"/>
      <c r="D797" s="27"/>
      <c r="E797" s="27"/>
      <c r="F797" s="27"/>
      <c r="G797" s="27"/>
    </row>
    <row r="798" spans="2:7" x14ac:dyDescent="0.3">
      <c r="B798" s="27"/>
      <c r="C798" s="27"/>
      <c r="D798" s="27"/>
      <c r="E798" s="27"/>
      <c r="F798" s="27"/>
      <c r="G798" s="27"/>
    </row>
    <row r="799" spans="2:7" x14ac:dyDescent="0.3">
      <c r="B799" s="27"/>
      <c r="C799" s="27"/>
      <c r="D799" s="27"/>
      <c r="E799" s="27"/>
      <c r="F799" s="27"/>
      <c r="G799" s="27"/>
    </row>
    <row r="800" spans="2:7" x14ac:dyDescent="0.3">
      <c r="B800" s="27"/>
      <c r="C800" s="27"/>
      <c r="D800" s="27"/>
      <c r="E800" s="27"/>
      <c r="F800" s="27"/>
      <c r="G800" s="27"/>
    </row>
    <row r="801" spans="2:7" x14ac:dyDescent="0.3">
      <c r="B801" s="27"/>
      <c r="C801" s="27"/>
      <c r="D801" s="27"/>
      <c r="E801" s="27"/>
      <c r="F801" s="27"/>
      <c r="G801" s="27"/>
    </row>
    <row r="802" spans="2:7" x14ac:dyDescent="0.3">
      <c r="B802" s="27"/>
      <c r="C802" s="27"/>
      <c r="D802" s="27"/>
      <c r="E802" s="27"/>
      <c r="F802" s="27"/>
      <c r="G802" s="27"/>
    </row>
    <row r="803" spans="2:7" x14ac:dyDescent="0.3">
      <c r="B803" s="27"/>
      <c r="C803" s="27"/>
      <c r="D803" s="27"/>
      <c r="E803" s="27"/>
      <c r="F803" s="27"/>
      <c r="G803" s="27"/>
    </row>
    <row r="804" spans="2:7" x14ac:dyDescent="0.3">
      <c r="B804" s="27"/>
      <c r="C804" s="27"/>
      <c r="D804" s="27"/>
      <c r="E804" s="27"/>
      <c r="F804" s="27"/>
      <c r="G804" s="27"/>
    </row>
    <row r="805" spans="2:7" x14ac:dyDescent="0.3">
      <c r="B805" s="27"/>
      <c r="C805" s="27"/>
      <c r="D805" s="27"/>
      <c r="E805" s="27"/>
      <c r="F805" s="27"/>
      <c r="G805" s="27"/>
    </row>
    <row r="806" spans="2:7" x14ac:dyDescent="0.3">
      <c r="B806" s="27"/>
      <c r="C806" s="27"/>
      <c r="D806" s="27"/>
      <c r="E806" s="27"/>
      <c r="F806" s="27"/>
      <c r="G806" s="27"/>
    </row>
    <row r="807" spans="2:7" x14ac:dyDescent="0.3">
      <c r="B807" s="27"/>
      <c r="C807" s="27"/>
      <c r="D807" s="27"/>
      <c r="E807" s="27"/>
      <c r="F807" s="27"/>
      <c r="G807" s="27"/>
    </row>
    <row r="808" spans="2:7" x14ac:dyDescent="0.3">
      <c r="B808" s="27"/>
      <c r="C808" s="27"/>
      <c r="D808" s="27"/>
      <c r="E808" s="27"/>
      <c r="F808" s="27"/>
      <c r="G808" s="27"/>
    </row>
    <row r="809" spans="2:7" x14ac:dyDescent="0.3">
      <c r="B809" s="27"/>
      <c r="C809" s="27"/>
      <c r="D809" s="27"/>
      <c r="E809" s="27"/>
      <c r="F809" s="27"/>
      <c r="G809" s="27"/>
    </row>
    <row r="810" spans="2:7" x14ac:dyDescent="0.3">
      <c r="B810" s="27"/>
      <c r="C810" s="27"/>
      <c r="D810" s="27"/>
      <c r="E810" s="27"/>
      <c r="F810" s="27"/>
      <c r="G810" s="27"/>
    </row>
    <row r="811" spans="2:7" x14ac:dyDescent="0.3">
      <c r="B811" s="27"/>
      <c r="C811" s="27"/>
      <c r="D811" s="27"/>
      <c r="E811" s="27"/>
      <c r="F811" s="27"/>
      <c r="G811" s="27"/>
    </row>
    <row r="812" spans="2:7" x14ac:dyDescent="0.3">
      <c r="B812" s="27"/>
      <c r="C812" s="27"/>
      <c r="D812" s="27"/>
      <c r="E812" s="27"/>
      <c r="F812" s="27"/>
      <c r="G812" s="27"/>
    </row>
    <row r="813" spans="2:7" x14ac:dyDescent="0.3">
      <c r="B813" s="27"/>
      <c r="C813" s="27"/>
      <c r="D813" s="27"/>
      <c r="E813" s="27"/>
      <c r="F813" s="27"/>
      <c r="G813" s="27"/>
    </row>
    <row r="814" spans="2:7" x14ac:dyDescent="0.3">
      <c r="B814" s="27"/>
      <c r="C814" s="27"/>
      <c r="D814" s="27"/>
      <c r="E814" s="27"/>
      <c r="F814" s="27"/>
      <c r="G814" s="27"/>
    </row>
    <row r="815" spans="2:7" x14ac:dyDescent="0.3">
      <c r="B815" s="27"/>
      <c r="C815" s="27"/>
      <c r="D815" s="27"/>
      <c r="E815" s="27"/>
      <c r="F815" s="27"/>
      <c r="G815" s="27"/>
    </row>
    <row r="816" spans="2:7" x14ac:dyDescent="0.3">
      <c r="B816" s="27"/>
      <c r="C816" s="27"/>
      <c r="D816" s="27"/>
      <c r="E816" s="27"/>
      <c r="F816" s="27"/>
      <c r="G816" s="27"/>
    </row>
    <row r="817" spans="2:7" x14ac:dyDescent="0.3">
      <c r="B817" s="27"/>
      <c r="C817" s="27"/>
      <c r="D817" s="27"/>
      <c r="E817" s="27"/>
      <c r="F817" s="27"/>
      <c r="G817" s="27"/>
    </row>
    <row r="818" spans="2:7" x14ac:dyDescent="0.3">
      <c r="B818" s="27"/>
      <c r="C818" s="27"/>
      <c r="D818" s="27"/>
      <c r="E818" s="27"/>
      <c r="F818" s="27"/>
      <c r="G818" s="27"/>
    </row>
    <row r="819" spans="2:7" x14ac:dyDescent="0.3">
      <c r="B819" s="27"/>
      <c r="C819" s="27"/>
      <c r="D819" s="27"/>
      <c r="E819" s="27"/>
      <c r="F819" s="27"/>
      <c r="G819" s="27"/>
    </row>
    <row r="820" spans="2:7" x14ac:dyDescent="0.3">
      <c r="B820" s="27"/>
      <c r="C820" s="27"/>
      <c r="D820" s="27"/>
      <c r="E820" s="27"/>
      <c r="F820" s="27"/>
      <c r="G820" s="27"/>
    </row>
    <row r="821" spans="2:7" x14ac:dyDescent="0.3">
      <c r="B821" s="27"/>
      <c r="C821" s="27"/>
      <c r="D821" s="27"/>
      <c r="E821" s="27"/>
      <c r="F821" s="27"/>
      <c r="G821" s="27"/>
    </row>
    <row r="822" spans="2:7" x14ac:dyDescent="0.3">
      <c r="B822" s="27"/>
      <c r="C822" s="27"/>
      <c r="D822" s="27"/>
      <c r="E822" s="27"/>
      <c r="F822" s="27"/>
      <c r="G822" s="27"/>
    </row>
    <row r="823" spans="2:7" x14ac:dyDescent="0.3">
      <c r="B823" s="27"/>
      <c r="C823" s="27"/>
      <c r="D823" s="27"/>
      <c r="E823" s="27"/>
      <c r="F823" s="27"/>
      <c r="G823" s="27"/>
    </row>
    <row r="824" spans="2:7" x14ac:dyDescent="0.3">
      <c r="B824" s="27"/>
      <c r="C824" s="27"/>
      <c r="D824" s="27"/>
      <c r="E824" s="27"/>
      <c r="F824" s="27"/>
      <c r="G824" s="27"/>
    </row>
    <row r="825" spans="2:7" x14ac:dyDescent="0.3">
      <c r="B825" s="27"/>
      <c r="C825" s="27"/>
      <c r="D825" s="27"/>
      <c r="E825" s="27"/>
      <c r="F825" s="27"/>
      <c r="G825" s="27"/>
    </row>
    <row r="826" spans="2:7" x14ac:dyDescent="0.3">
      <c r="B826" s="27"/>
      <c r="C826" s="27"/>
      <c r="D826" s="27"/>
      <c r="E826" s="27"/>
      <c r="F826" s="27"/>
      <c r="G826" s="27"/>
    </row>
    <row r="827" spans="2:7" x14ac:dyDescent="0.3">
      <c r="B827" s="27"/>
      <c r="C827" s="27"/>
      <c r="D827" s="27"/>
      <c r="E827" s="27"/>
      <c r="F827" s="27"/>
      <c r="G827" s="27"/>
    </row>
    <row r="828" spans="2:7" x14ac:dyDescent="0.3">
      <c r="B828" s="27"/>
      <c r="C828" s="27"/>
      <c r="D828" s="27"/>
      <c r="E828" s="27"/>
      <c r="F828" s="27"/>
      <c r="G828" s="27"/>
    </row>
    <row r="829" spans="2:7" x14ac:dyDescent="0.3">
      <c r="B829" s="27"/>
      <c r="C829" s="27"/>
      <c r="D829" s="27"/>
      <c r="E829" s="27"/>
      <c r="F829" s="27"/>
      <c r="G829" s="27"/>
    </row>
    <row r="830" spans="2:7" x14ac:dyDescent="0.3">
      <c r="B830" s="27"/>
      <c r="C830" s="27"/>
      <c r="D830" s="27"/>
      <c r="E830" s="27"/>
      <c r="F830" s="27"/>
      <c r="G830" s="27"/>
    </row>
    <row r="831" spans="2:7" x14ac:dyDescent="0.3">
      <c r="B831" s="27"/>
      <c r="C831" s="27"/>
      <c r="D831" s="27"/>
      <c r="E831" s="27"/>
      <c r="F831" s="27"/>
      <c r="G831" s="27"/>
    </row>
    <row r="832" spans="2:7" x14ac:dyDescent="0.3">
      <c r="B832" s="27"/>
      <c r="C832" s="27"/>
      <c r="D832" s="27"/>
      <c r="E832" s="27"/>
      <c r="F832" s="27"/>
      <c r="G832" s="27"/>
    </row>
    <row r="833" spans="2:7" x14ac:dyDescent="0.3">
      <c r="B833" s="27"/>
      <c r="C833" s="27"/>
      <c r="D833" s="27"/>
      <c r="E833" s="27"/>
      <c r="F833" s="27"/>
      <c r="G833" s="27"/>
    </row>
    <row r="834" spans="2:7" x14ac:dyDescent="0.3">
      <c r="B834" s="27"/>
      <c r="C834" s="27"/>
      <c r="D834" s="27"/>
      <c r="E834" s="27"/>
      <c r="F834" s="27"/>
      <c r="G834" s="27"/>
    </row>
    <row r="835" spans="2:7" x14ac:dyDescent="0.3">
      <c r="B835" s="27"/>
      <c r="C835" s="27"/>
      <c r="D835" s="27"/>
      <c r="E835" s="27"/>
      <c r="F835" s="27"/>
      <c r="G835" s="27"/>
    </row>
    <row r="836" spans="2:7" x14ac:dyDescent="0.3">
      <c r="B836" s="27"/>
      <c r="C836" s="27"/>
      <c r="D836" s="27"/>
      <c r="E836" s="27"/>
      <c r="F836" s="27"/>
      <c r="G836" s="27"/>
    </row>
    <row r="837" spans="2:7" x14ac:dyDescent="0.3">
      <c r="B837" s="27"/>
      <c r="C837" s="27"/>
      <c r="D837" s="27"/>
      <c r="E837" s="27"/>
      <c r="F837" s="27"/>
      <c r="G837" s="27"/>
    </row>
    <row r="838" spans="2:7" x14ac:dyDescent="0.3">
      <c r="B838" s="27"/>
      <c r="C838" s="27"/>
      <c r="D838" s="27"/>
      <c r="E838" s="27"/>
      <c r="F838" s="27"/>
      <c r="G838" s="27"/>
    </row>
    <row r="839" spans="2:7" x14ac:dyDescent="0.3">
      <c r="B839" s="27"/>
      <c r="C839" s="27"/>
      <c r="D839" s="27"/>
      <c r="E839" s="27"/>
      <c r="F839" s="27"/>
      <c r="G839" s="27"/>
    </row>
    <row r="840" spans="2:7" x14ac:dyDescent="0.3">
      <c r="B840" s="27"/>
      <c r="C840" s="27"/>
      <c r="D840" s="27"/>
      <c r="E840" s="27"/>
      <c r="F840" s="27"/>
      <c r="G840" s="27"/>
    </row>
    <row r="841" spans="2:7" x14ac:dyDescent="0.3">
      <c r="B841" s="27"/>
      <c r="C841" s="27"/>
      <c r="D841" s="27"/>
      <c r="E841" s="27"/>
      <c r="F841" s="27"/>
      <c r="G841" s="27"/>
    </row>
    <row r="842" spans="2:7" x14ac:dyDescent="0.3">
      <c r="B842" s="27"/>
      <c r="C842" s="27"/>
      <c r="D842" s="27"/>
      <c r="E842" s="27"/>
      <c r="F842" s="27"/>
      <c r="G842" s="27"/>
    </row>
    <row r="843" spans="2:7" x14ac:dyDescent="0.3">
      <c r="B843" s="27"/>
      <c r="C843" s="27"/>
      <c r="D843" s="27"/>
      <c r="E843" s="27"/>
      <c r="F843" s="27"/>
      <c r="G843" s="27"/>
    </row>
    <row r="844" spans="2:7" x14ac:dyDescent="0.3">
      <c r="B844" s="27"/>
      <c r="C844" s="27"/>
      <c r="D844" s="27"/>
      <c r="E844" s="27"/>
      <c r="F844" s="27"/>
      <c r="G844" s="27"/>
    </row>
    <row r="845" spans="2:7" x14ac:dyDescent="0.3">
      <c r="B845" s="27"/>
      <c r="C845" s="27"/>
      <c r="D845" s="27"/>
      <c r="E845" s="27"/>
      <c r="F845" s="27"/>
      <c r="G845" s="27"/>
    </row>
    <row r="846" spans="2:7" x14ac:dyDescent="0.3">
      <c r="B846" s="27"/>
      <c r="C846" s="27"/>
      <c r="D846" s="27"/>
      <c r="E846" s="27"/>
      <c r="F846" s="27"/>
      <c r="G846" s="27"/>
    </row>
    <row r="847" spans="2:7" x14ac:dyDescent="0.3">
      <c r="B847" s="27"/>
      <c r="C847" s="27"/>
      <c r="D847" s="27"/>
      <c r="E847" s="27"/>
      <c r="F847" s="27"/>
      <c r="G847" s="27"/>
    </row>
    <row r="848" spans="2:7" x14ac:dyDescent="0.3">
      <c r="B848" s="27"/>
      <c r="C848" s="27"/>
      <c r="D848" s="27"/>
      <c r="E848" s="27"/>
      <c r="F848" s="27"/>
      <c r="G848" s="27"/>
    </row>
    <row r="849" spans="2:7" x14ac:dyDescent="0.3">
      <c r="B849" s="27"/>
      <c r="C849" s="27"/>
      <c r="D849" s="27"/>
      <c r="E849" s="27"/>
      <c r="F849" s="27"/>
      <c r="G849" s="27"/>
    </row>
    <row r="850" spans="2:7" x14ac:dyDescent="0.3">
      <c r="B850" s="27"/>
      <c r="C850" s="27"/>
      <c r="D850" s="27"/>
      <c r="E850" s="27"/>
      <c r="F850" s="27"/>
      <c r="G850" s="27"/>
    </row>
    <row r="851" spans="2:7" x14ac:dyDescent="0.3">
      <c r="B851" s="27"/>
      <c r="C851" s="27"/>
      <c r="D851" s="27"/>
      <c r="E851" s="27"/>
      <c r="F851" s="27"/>
      <c r="G851" s="27"/>
    </row>
    <row r="852" spans="2:7" x14ac:dyDescent="0.3">
      <c r="B852" s="27"/>
      <c r="C852" s="27"/>
      <c r="D852" s="27"/>
      <c r="E852" s="27"/>
      <c r="F852" s="27"/>
      <c r="G852" s="27"/>
    </row>
    <row r="853" spans="2:7" x14ac:dyDescent="0.3">
      <c r="B853" s="27"/>
      <c r="C853" s="27"/>
      <c r="D853" s="27"/>
      <c r="E853" s="27"/>
      <c r="F853" s="27"/>
      <c r="G853" s="27"/>
    </row>
    <row r="854" spans="2:7" x14ac:dyDescent="0.3">
      <c r="B854" s="27"/>
      <c r="C854" s="27"/>
      <c r="D854" s="27"/>
      <c r="E854" s="27"/>
      <c r="F854" s="27"/>
      <c r="G854" s="27"/>
    </row>
    <row r="855" spans="2:7" x14ac:dyDescent="0.3">
      <c r="B855" s="27"/>
      <c r="C855" s="27"/>
      <c r="D855" s="27"/>
      <c r="E855" s="27"/>
      <c r="F855" s="27"/>
      <c r="G855" s="27"/>
    </row>
    <row r="856" spans="2:7" x14ac:dyDescent="0.3">
      <c r="B856" s="27"/>
      <c r="C856" s="27"/>
      <c r="D856" s="27"/>
      <c r="E856" s="27"/>
      <c r="F856" s="27"/>
      <c r="G856" s="27"/>
    </row>
    <row r="857" spans="2:7" x14ac:dyDescent="0.3">
      <c r="B857" s="27"/>
      <c r="C857" s="27"/>
      <c r="D857" s="27"/>
      <c r="E857" s="27"/>
      <c r="F857" s="27"/>
      <c r="G857" s="27"/>
    </row>
    <row r="858" spans="2:7" x14ac:dyDescent="0.3">
      <c r="B858" s="27"/>
      <c r="C858" s="27"/>
      <c r="D858" s="27"/>
      <c r="E858" s="27"/>
      <c r="F858" s="27"/>
      <c r="G858" s="27"/>
    </row>
    <row r="859" spans="2:7" x14ac:dyDescent="0.3">
      <c r="B859" s="27"/>
      <c r="C859" s="27"/>
      <c r="D859" s="27"/>
      <c r="E859" s="27"/>
      <c r="F859" s="27"/>
      <c r="G859" s="27"/>
    </row>
    <row r="860" spans="2:7" x14ac:dyDescent="0.3">
      <c r="B860" s="27"/>
      <c r="C860" s="27"/>
      <c r="D860" s="27"/>
      <c r="E860" s="27"/>
      <c r="F860" s="27"/>
      <c r="G860" s="27"/>
    </row>
    <row r="861" spans="2:7" x14ac:dyDescent="0.3">
      <c r="B861" s="27"/>
      <c r="C861" s="27"/>
      <c r="D861" s="27"/>
      <c r="E861" s="27"/>
      <c r="F861" s="27"/>
      <c r="G861" s="27"/>
    </row>
    <row r="862" spans="2:7" x14ac:dyDescent="0.3">
      <c r="B862" s="27"/>
      <c r="C862" s="27"/>
      <c r="D862" s="27"/>
      <c r="E862" s="27"/>
      <c r="F862" s="27"/>
      <c r="G862" s="27"/>
    </row>
    <row r="863" spans="2:7" x14ac:dyDescent="0.3">
      <c r="B863" s="27"/>
      <c r="C863" s="27"/>
      <c r="D863" s="27"/>
      <c r="E863" s="27"/>
      <c r="F863" s="27"/>
      <c r="G863" s="27"/>
    </row>
    <row r="864" spans="2:7" x14ac:dyDescent="0.3">
      <c r="B864" s="27"/>
      <c r="C864" s="27"/>
      <c r="D864" s="27"/>
      <c r="E864" s="27"/>
      <c r="F864" s="27"/>
      <c r="G864" s="27"/>
    </row>
    <row r="865" spans="2:7" x14ac:dyDescent="0.3">
      <c r="B865" s="27"/>
      <c r="C865" s="27"/>
      <c r="D865" s="27"/>
      <c r="E865" s="27"/>
      <c r="F865" s="27"/>
      <c r="G865" s="27"/>
    </row>
    <row r="866" spans="2:7" x14ac:dyDescent="0.3">
      <c r="B866" s="27"/>
      <c r="C866" s="27"/>
      <c r="D866" s="27"/>
      <c r="E866" s="27"/>
      <c r="F866" s="27"/>
      <c r="G866" s="27"/>
    </row>
    <row r="867" spans="2:7" x14ac:dyDescent="0.3">
      <c r="B867" s="27"/>
      <c r="C867" s="27"/>
      <c r="D867" s="27"/>
      <c r="E867" s="27"/>
      <c r="F867" s="27"/>
      <c r="G867" s="27"/>
    </row>
    <row r="868" spans="2:7" x14ac:dyDescent="0.3">
      <c r="B868" s="27"/>
      <c r="C868" s="27"/>
      <c r="D868" s="27"/>
      <c r="E868" s="27"/>
      <c r="F868" s="27"/>
      <c r="G868" s="27"/>
    </row>
    <row r="869" spans="2:7" x14ac:dyDescent="0.3">
      <c r="B869" s="27"/>
      <c r="C869" s="27"/>
      <c r="D869" s="27"/>
      <c r="E869" s="27"/>
      <c r="F869" s="27"/>
      <c r="G869" s="27"/>
    </row>
    <row r="870" spans="2:7" x14ac:dyDescent="0.3">
      <c r="B870" s="27"/>
      <c r="C870" s="27"/>
      <c r="D870" s="27"/>
      <c r="E870" s="27"/>
      <c r="F870" s="27"/>
      <c r="G870" s="27"/>
    </row>
    <row r="871" spans="2:7" x14ac:dyDescent="0.3">
      <c r="B871" s="27"/>
      <c r="C871" s="27"/>
      <c r="D871" s="27"/>
      <c r="E871" s="27"/>
      <c r="F871" s="27"/>
      <c r="G871" s="27"/>
    </row>
    <row r="872" spans="2:7" x14ac:dyDescent="0.3">
      <c r="B872" s="27"/>
      <c r="C872" s="27"/>
      <c r="D872" s="27"/>
      <c r="E872" s="27"/>
      <c r="F872" s="27"/>
      <c r="G872" s="27"/>
    </row>
    <row r="873" spans="2:7" x14ac:dyDescent="0.3">
      <c r="B873" s="27"/>
      <c r="C873" s="27"/>
      <c r="D873" s="27"/>
      <c r="E873" s="27"/>
      <c r="F873" s="27"/>
      <c r="G873" s="27"/>
    </row>
    <row r="874" spans="2:7" x14ac:dyDescent="0.3">
      <c r="B874" s="27"/>
      <c r="C874" s="27"/>
      <c r="D874" s="27"/>
      <c r="E874" s="27"/>
      <c r="F874" s="27"/>
      <c r="G874" s="27"/>
    </row>
    <row r="875" spans="2:7" x14ac:dyDescent="0.3">
      <c r="B875" s="27"/>
      <c r="C875" s="27"/>
      <c r="D875" s="27"/>
      <c r="E875" s="27"/>
      <c r="F875" s="27"/>
      <c r="G875" s="27"/>
    </row>
    <row r="876" spans="2:7" x14ac:dyDescent="0.3">
      <c r="B876" s="27"/>
      <c r="C876" s="27"/>
      <c r="D876" s="27"/>
      <c r="E876" s="27"/>
      <c r="F876" s="27"/>
      <c r="G876" s="27"/>
    </row>
    <row r="877" spans="2:7" x14ac:dyDescent="0.3">
      <c r="B877" s="27"/>
      <c r="C877" s="27"/>
      <c r="D877" s="27"/>
      <c r="E877" s="27"/>
      <c r="F877" s="27"/>
      <c r="G877" s="27"/>
    </row>
    <row r="878" spans="2:7" x14ac:dyDescent="0.3">
      <c r="B878" s="27"/>
      <c r="C878" s="27"/>
      <c r="D878" s="27"/>
      <c r="E878" s="27"/>
      <c r="F878" s="27"/>
      <c r="G878" s="27"/>
    </row>
    <row r="879" spans="2:7" x14ac:dyDescent="0.3">
      <c r="B879" s="27"/>
      <c r="C879" s="27"/>
      <c r="D879" s="27"/>
      <c r="E879" s="27"/>
      <c r="F879" s="27"/>
      <c r="G879" s="27"/>
    </row>
    <row r="880" spans="2:7" x14ac:dyDescent="0.3">
      <c r="B880" s="27"/>
      <c r="C880" s="27"/>
      <c r="D880" s="27"/>
      <c r="E880" s="27"/>
      <c r="F880" s="27"/>
      <c r="G880" s="27"/>
    </row>
    <row r="881" spans="2:7" x14ac:dyDescent="0.3">
      <c r="B881" s="27"/>
      <c r="C881" s="27"/>
      <c r="D881" s="27"/>
      <c r="E881" s="27"/>
      <c r="F881" s="27"/>
      <c r="G881" s="27"/>
    </row>
    <row r="882" spans="2:7" x14ac:dyDescent="0.3">
      <c r="B882" s="27"/>
      <c r="C882" s="27"/>
      <c r="D882" s="27"/>
      <c r="E882" s="27"/>
      <c r="F882" s="27"/>
      <c r="G882" s="27"/>
    </row>
    <row r="883" spans="2:7" x14ac:dyDescent="0.3">
      <c r="B883" s="27"/>
      <c r="C883" s="27"/>
      <c r="D883" s="27"/>
      <c r="E883" s="27"/>
      <c r="F883" s="27"/>
      <c r="G883" s="27"/>
    </row>
    <row r="884" spans="2:7" x14ac:dyDescent="0.3">
      <c r="B884" s="27"/>
      <c r="C884" s="27"/>
      <c r="D884" s="27"/>
      <c r="E884" s="27"/>
      <c r="F884" s="27"/>
      <c r="G884" s="27"/>
    </row>
    <row r="885" spans="2:7" x14ac:dyDescent="0.3">
      <c r="B885" s="27"/>
      <c r="C885" s="27"/>
      <c r="D885" s="27"/>
      <c r="E885" s="27"/>
      <c r="F885" s="27"/>
      <c r="G885" s="27"/>
    </row>
    <row r="886" spans="2:7" x14ac:dyDescent="0.3">
      <c r="B886" s="27"/>
      <c r="C886" s="27"/>
      <c r="D886" s="27"/>
      <c r="E886" s="27"/>
      <c r="F886" s="27"/>
      <c r="G886" s="27"/>
    </row>
    <row r="887" spans="2:7" x14ac:dyDescent="0.3">
      <c r="B887" s="27"/>
      <c r="C887" s="27"/>
      <c r="D887" s="27"/>
      <c r="E887" s="27"/>
      <c r="F887" s="27"/>
      <c r="G887" s="27"/>
    </row>
    <row r="888" spans="2:7" x14ac:dyDescent="0.3">
      <c r="B888" s="27"/>
      <c r="C888" s="27"/>
      <c r="D888" s="27"/>
      <c r="E888" s="27"/>
      <c r="F888" s="27"/>
      <c r="G888" s="27"/>
    </row>
    <row r="889" spans="2:7" x14ac:dyDescent="0.3">
      <c r="B889" s="27"/>
      <c r="C889" s="27"/>
      <c r="D889" s="27"/>
      <c r="E889" s="27"/>
      <c r="F889" s="27"/>
      <c r="G889" s="27"/>
    </row>
    <row r="890" spans="2:7" x14ac:dyDescent="0.3">
      <c r="B890" s="27"/>
      <c r="C890" s="27"/>
      <c r="D890" s="27"/>
      <c r="E890" s="27"/>
      <c r="F890" s="27"/>
      <c r="G890" s="27"/>
    </row>
    <row r="891" spans="2:7" x14ac:dyDescent="0.3">
      <c r="B891" s="27"/>
      <c r="C891" s="27"/>
      <c r="D891" s="27"/>
      <c r="E891" s="27"/>
      <c r="F891" s="27"/>
      <c r="G891" s="27"/>
    </row>
    <row r="892" spans="2:7" x14ac:dyDescent="0.3">
      <c r="B892" s="27"/>
      <c r="C892" s="27"/>
      <c r="D892" s="27"/>
      <c r="E892" s="27"/>
      <c r="F892" s="27"/>
      <c r="G892" s="27"/>
    </row>
    <row r="893" spans="2:7" x14ac:dyDescent="0.3">
      <c r="B893" s="27"/>
      <c r="C893" s="27"/>
      <c r="D893" s="27"/>
      <c r="E893" s="27"/>
      <c r="F893" s="27"/>
      <c r="G893" s="27"/>
    </row>
    <row r="894" spans="2:7" x14ac:dyDescent="0.3">
      <c r="B894" s="27"/>
      <c r="C894" s="27"/>
      <c r="D894" s="27"/>
      <c r="E894" s="27"/>
      <c r="F894" s="27"/>
      <c r="G894" s="27"/>
    </row>
    <row r="895" spans="2:7" x14ac:dyDescent="0.3">
      <c r="B895" s="27"/>
      <c r="C895" s="27"/>
      <c r="D895" s="27"/>
      <c r="E895" s="27"/>
      <c r="F895" s="27"/>
      <c r="G895" s="27"/>
    </row>
    <row r="896" spans="2:7" x14ac:dyDescent="0.3">
      <c r="B896" s="27"/>
      <c r="C896" s="27"/>
      <c r="D896" s="27"/>
      <c r="E896" s="27"/>
      <c r="F896" s="27"/>
      <c r="G896" s="27"/>
    </row>
    <row r="897" spans="2:7" x14ac:dyDescent="0.3">
      <c r="B897" s="27"/>
      <c r="C897" s="27"/>
      <c r="D897" s="27"/>
      <c r="E897" s="27"/>
      <c r="F897" s="27"/>
      <c r="G897" s="27"/>
    </row>
    <row r="898" spans="2:7" x14ac:dyDescent="0.3">
      <c r="B898" s="27"/>
      <c r="C898" s="27"/>
      <c r="D898" s="27"/>
      <c r="E898" s="27"/>
      <c r="F898" s="27"/>
      <c r="G898" s="27"/>
    </row>
    <row r="899" spans="2:7" x14ac:dyDescent="0.3">
      <c r="B899" s="27"/>
      <c r="C899" s="27"/>
      <c r="D899" s="27"/>
      <c r="E899" s="27"/>
      <c r="F899" s="27"/>
      <c r="G899" s="27"/>
    </row>
    <row r="900" spans="2:7" x14ac:dyDescent="0.3">
      <c r="B900" s="27"/>
      <c r="C900" s="27"/>
      <c r="D900" s="27"/>
      <c r="E900" s="27"/>
      <c r="F900" s="27"/>
      <c r="G900" s="27"/>
    </row>
    <row r="901" spans="2:7" x14ac:dyDescent="0.3">
      <c r="B901" s="27"/>
      <c r="C901" s="27"/>
      <c r="D901" s="27"/>
      <c r="E901" s="27"/>
      <c r="F901" s="27"/>
      <c r="G901" s="27"/>
    </row>
    <row r="902" spans="2:7" x14ac:dyDescent="0.3">
      <c r="B902" s="27"/>
      <c r="C902" s="27"/>
      <c r="D902" s="27"/>
      <c r="E902" s="27"/>
      <c r="F902" s="27"/>
      <c r="G902" s="27"/>
    </row>
    <row r="903" spans="2:7" x14ac:dyDescent="0.3">
      <c r="B903" s="27"/>
      <c r="C903" s="27"/>
      <c r="D903" s="27"/>
      <c r="E903" s="27"/>
      <c r="F903" s="27"/>
      <c r="G903" s="27"/>
    </row>
    <row r="904" spans="2:7" x14ac:dyDescent="0.3">
      <c r="B904" s="27"/>
      <c r="C904" s="27"/>
      <c r="D904" s="27"/>
      <c r="E904" s="27"/>
      <c r="F904" s="27"/>
      <c r="G904" s="27"/>
    </row>
    <row r="905" spans="2:7" x14ac:dyDescent="0.3">
      <c r="B905" s="27"/>
      <c r="C905" s="27"/>
      <c r="D905" s="27"/>
      <c r="E905" s="27"/>
      <c r="F905" s="27"/>
      <c r="G905" s="27"/>
    </row>
    <row r="906" spans="2:7" x14ac:dyDescent="0.3">
      <c r="B906" s="27"/>
      <c r="C906" s="27"/>
      <c r="D906" s="27"/>
      <c r="E906" s="27"/>
      <c r="F906" s="27"/>
      <c r="G906" s="27"/>
    </row>
    <row r="907" spans="2:7" x14ac:dyDescent="0.3">
      <c r="B907" s="27"/>
      <c r="C907" s="27"/>
      <c r="D907" s="27"/>
      <c r="E907" s="27"/>
      <c r="F907" s="27"/>
      <c r="G907" s="27"/>
    </row>
    <row r="908" spans="2:7" x14ac:dyDescent="0.3">
      <c r="B908" s="27"/>
      <c r="C908" s="27"/>
      <c r="D908" s="27"/>
      <c r="E908" s="27"/>
      <c r="F908" s="27"/>
      <c r="G908" s="27"/>
    </row>
    <row r="909" spans="2:7" x14ac:dyDescent="0.3">
      <c r="B909" s="27"/>
      <c r="C909" s="27"/>
      <c r="D909" s="27"/>
      <c r="E909" s="27"/>
      <c r="F909" s="27"/>
      <c r="G909" s="27"/>
    </row>
    <row r="910" spans="2:7" x14ac:dyDescent="0.3">
      <c r="B910" s="27"/>
      <c r="C910" s="27"/>
      <c r="D910" s="27"/>
      <c r="E910" s="27"/>
      <c r="F910" s="27"/>
      <c r="G910" s="27"/>
    </row>
    <row r="911" spans="2:7" x14ac:dyDescent="0.3">
      <c r="B911" s="27"/>
      <c r="C911" s="27"/>
      <c r="D911" s="27"/>
      <c r="E911" s="27"/>
      <c r="F911" s="27"/>
      <c r="G911" s="27"/>
    </row>
    <row r="912" spans="2:7" x14ac:dyDescent="0.3">
      <c r="B912" s="27"/>
      <c r="C912" s="27"/>
      <c r="D912" s="27"/>
      <c r="E912" s="27"/>
      <c r="F912" s="27"/>
      <c r="G912" s="27"/>
    </row>
    <row r="913" spans="2:7" x14ac:dyDescent="0.3">
      <c r="B913" s="27"/>
      <c r="C913" s="27"/>
      <c r="D913" s="27"/>
      <c r="E913" s="27"/>
      <c r="F913" s="27"/>
      <c r="G913" s="27"/>
    </row>
    <row r="914" spans="2:7" x14ac:dyDescent="0.3">
      <c r="B914" s="27"/>
      <c r="C914" s="27"/>
      <c r="D914" s="27"/>
      <c r="E914" s="27"/>
      <c r="F914" s="27"/>
      <c r="G914" s="27"/>
    </row>
    <row r="915" spans="2:7" x14ac:dyDescent="0.3">
      <c r="B915" s="27"/>
      <c r="C915" s="27"/>
      <c r="D915" s="27"/>
      <c r="E915" s="27"/>
      <c r="F915" s="27"/>
      <c r="G915" s="27"/>
    </row>
    <row r="916" spans="2:7" x14ac:dyDescent="0.3">
      <c r="B916" s="27"/>
      <c r="C916" s="27"/>
      <c r="D916" s="27"/>
      <c r="E916" s="27"/>
      <c r="F916" s="27"/>
      <c r="G916" s="27"/>
    </row>
    <row r="917" spans="2:7" x14ac:dyDescent="0.3">
      <c r="B917" s="27"/>
      <c r="C917" s="27"/>
      <c r="D917" s="27"/>
      <c r="E917" s="27"/>
      <c r="F917" s="27"/>
      <c r="G917" s="27"/>
    </row>
    <row r="918" spans="2:7" x14ac:dyDescent="0.3">
      <c r="B918" s="27"/>
      <c r="C918" s="27"/>
      <c r="D918" s="27"/>
      <c r="E918" s="27"/>
      <c r="F918" s="27"/>
      <c r="G918" s="27"/>
    </row>
    <row r="919" spans="2:7" x14ac:dyDescent="0.3">
      <c r="B919" s="27"/>
      <c r="C919" s="27"/>
      <c r="D919" s="27"/>
      <c r="E919" s="27"/>
      <c r="F919" s="27"/>
      <c r="G919" s="27"/>
    </row>
    <row r="920" spans="2:7" x14ac:dyDescent="0.3">
      <c r="B920" s="27"/>
      <c r="C920" s="27"/>
      <c r="D920" s="27"/>
      <c r="E920" s="27"/>
      <c r="F920" s="27"/>
      <c r="G920" s="27"/>
    </row>
    <row r="921" spans="2:7" x14ac:dyDescent="0.3">
      <c r="B921" s="27"/>
      <c r="C921" s="27"/>
      <c r="D921" s="27"/>
      <c r="E921" s="27"/>
      <c r="F921" s="27"/>
      <c r="G921" s="27"/>
    </row>
    <row r="922" spans="2:7" x14ac:dyDescent="0.3">
      <c r="B922" s="27"/>
      <c r="C922" s="27"/>
      <c r="D922" s="27"/>
      <c r="E922" s="27"/>
      <c r="F922" s="27"/>
      <c r="G922" s="27"/>
    </row>
    <row r="923" spans="2:7" x14ac:dyDescent="0.3">
      <c r="B923" s="27"/>
      <c r="C923" s="27"/>
      <c r="D923" s="27"/>
      <c r="E923" s="27"/>
      <c r="F923" s="27"/>
      <c r="G923" s="27"/>
    </row>
    <row r="924" spans="2:7" x14ac:dyDescent="0.3">
      <c r="B924" s="27"/>
      <c r="C924" s="27"/>
      <c r="D924" s="27"/>
      <c r="E924" s="27"/>
      <c r="F924" s="27"/>
      <c r="G924" s="27"/>
    </row>
    <row r="925" spans="2:7" x14ac:dyDescent="0.3">
      <c r="B925" s="27"/>
      <c r="C925" s="27"/>
      <c r="D925" s="27"/>
      <c r="E925" s="27"/>
      <c r="F925" s="27"/>
      <c r="G925" s="27"/>
    </row>
    <row r="926" spans="2:7" x14ac:dyDescent="0.3">
      <c r="B926" s="27"/>
      <c r="C926" s="27"/>
      <c r="D926" s="27"/>
      <c r="E926" s="27"/>
      <c r="F926" s="27"/>
      <c r="G926" s="27"/>
    </row>
    <row r="927" spans="2:7" x14ac:dyDescent="0.3">
      <c r="B927" s="27"/>
      <c r="C927" s="27"/>
      <c r="D927" s="27"/>
      <c r="E927" s="27"/>
      <c r="F927" s="27"/>
      <c r="G927" s="27"/>
    </row>
    <row r="928" spans="2:7" x14ac:dyDescent="0.3">
      <c r="B928" s="27"/>
      <c r="C928" s="27"/>
      <c r="D928" s="27"/>
      <c r="E928" s="27"/>
      <c r="F928" s="27"/>
      <c r="G928" s="27"/>
    </row>
    <row r="929" spans="2:7" x14ac:dyDescent="0.3">
      <c r="B929" s="27"/>
      <c r="C929" s="27"/>
      <c r="D929" s="27"/>
      <c r="E929" s="27"/>
      <c r="F929" s="27"/>
      <c r="G929" s="27"/>
    </row>
    <row r="930" spans="2:7" x14ac:dyDescent="0.3">
      <c r="B930" s="27"/>
      <c r="C930" s="27"/>
      <c r="D930" s="27"/>
      <c r="E930" s="27"/>
      <c r="F930" s="27"/>
      <c r="G930" s="27"/>
    </row>
    <row r="931" spans="2:7" x14ac:dyDescent="0.3">
      <c r="B931" s="27"/>
      <c r="C931" s="27"/>
      <c r="D931" s="27"/>
      <c r="E931" s="27"/>
      <c r="F931" s="27"/>
      <c r="G931" s="27"/>
    </row>
    <row r="932" spans="2:7" x14ac:dyDescent="0.3">
      <c r="B932" s="27"/>
      <c r="C932" s="27"/>
      <c r="D932" s="27"/>
      <c r="E932" s="27"/>
      <c r="F932" s="27"/>
      <c r="G932" s="27"/>
    </row>
    <row r="933" spans="2:7" x14ac:dyDescent="0.3">
      <c r="B933" s="27"/>
      <c r="C933" s="27"/>
      <c r="D933" s="27"/>
      <c r="E933" s="27"/>
      <c r="F933" s="27"/>
      <c r="G933" s="27"/>
    </row>
    <row r="934" spans="2:7" x14ac:dyDescent="0.3">
      <c r="B934" s="27"/>
      <c r="C934" s="27"/>
      <c r="D934" s="27"/>
      <c r="E934" s="27"/>
      <c r="F934" s="27"/>
      <c r="G934" s="27"/>
    </row>
    <row r="935" spans="2:7" x14ac:dyDescent="0.3">
      <c r="B935" s="27"/>
      <c r="C935" s="27"/>
      <c r="D935" s="27"/>
      <c r="E935" s="27"/>
      <c r="F935" s="27"/>
      <c r="G935" s="27"/>
    </row>
    <row r="936" spans="2:7" x14ac:dyDescent="0.3">
      <c r="B936" s="27"/>
      <c r="C936" s="27"/>
      <c r="D936" s="27"/>
      <c r="E936" s="27"/>
      <c r="F936" s="27"/>
      <c r="G936" s="27"/>
    </row>
    <row r="937" spans="2:7" x14ac:dyDescent="0.3">
      <c r="B937" s="27"/>
      <c r="C937" s="27"/>
      <c r="D937" s="27"/>
      <c r="E937" s="27"/>
      <c r="F937" s="27"/>
      <c r="G937" s="27"/>
    </row>
    <row r="938" spans="2:7" x14ac:dyDescent="0.3">
      <c r="B938" s="27"/>
      <c r="C938" s="27"/>
      <c r="D938" s="27"/>
      <c r="E938" s="27"/>
      <c r="F938" s="27"/>
      <c r="G938" s="27"/>
    </row>
    <row r="939" spans="2:7" x14ac:dyDescent="0.3">
      <c r="B939" s="27"/>
      <c r="C939" s="27"/>
      <c r="D939" s="27"/>
      <c r="E939" s="27"/>
      <c r="F939" s="27"/>
      <c r="G939" s="27"/>
    </row>
    <row r="940" spans="2:7" x14ac:dyDescent="0.3">
      <c r="B940" s="27"/>
      <c r="C940" s="27"/>
      <c r="D940" s="27"/>
      <c r="E940" s="27"/>
      <c r="F940" s="27"/>
      <c r="G940" s="27"/>
    </row>
    <row r="941" spans="2:7" x14ac:dyDescent="0.3">
      <c r="B941" s="27"/>
      <c r="C941" s="27"/>
      <c r="D941" s="27"/>
      <c r="E941" s="27"/>
      <c r="F941" s="27"/>
      <c r="G941" s="27"/>
    </row>
    <row r="942" spans="2:7" x14ac:dyDescent="0.3">
      <c r="B942" s="27"/>
      <c r="C942" s="27"/>
      <c r="D942" s="27"/>
      <c r="E942" s="27"/>
      <c r="F942" s="27"/>
      <c r="G942" s="27"/>
    </row>
    <row r="943" spans="2:7" x14ac:dyDescent="0.3">
      <c r="B943" s="27"/>
      <c r="C943" s="27"/>
      <c r="D943" s="27"/>
      <c r="E943" s="27"/>
      <c r="F943" s="27"/>
      <c r="G943" s="27"/>
    </row>
    <row r="944" spans="2:7" x14ac:dyDescent="0.3">
      <c r="B944" s="27"/>
      <c r="C944" s="27"/>
      <c r="D944" s="27"/>
      <c r="E944" s="27"/>
      <c r="F944" s="27"/>
      <c r="G944" s="27"/>
    </row>
    <row r="945" spans="2:7" x14ac:dyDescent="0.3">
      <c r="B945" s="27"/>
      <c r="C945" s="27"/>
      <c r="D945" s="27"/>
      <c r="E945" s="27"/>
      <c r="F945" s="27"/>
      <c r="G945" s="27"/>
    </row>
    <row r="946" spans="2:7" x14ac:dyDescent="0.3">
      <c r="B946" s="27"/>
      <c r="C946" s="27"/>
      <c r="D946" s="27"/>
      <c r="E946" s="27"/>
      <c r="F946" s="27"/>
      <c r="G946" s="27"/>
    </row>
    <row r="947" spans="2:7" x14ac:dyDescent="0.3">
      <c r="B947" s="27"/>
      <c r="C947" s="27"/>
      <c r="D947" s="27"/>
      <c r="E947" s="27"/>
      <c r="F947" s="27"/>
      <c r="G947" s="27"/>
    </row>
    <row r="948" spans="2:7" x14ac:dyDescent="0.3">
      <c r="B948" s="27"/>
      <c r="C948" s="27"/>
      <c r="D948" s="27"/>
      <c r="E948" s="27"/>
      <c r="F948" s="27"/>
      <c r="G948" s="27"/>
    </row>
    <row r="949" spans="2:7" x14ac:dyDescent="0.3">
      <c r="B949" s="27"/>
      <c r="C949" s="27"/>
      <c r="D949" s="27"/>
      <c r="E949" s="27"/>
      <c r="F949" s="27"/>
      <c r="G949" s="27"/>
    </row>
    <row r="950" spans="2:7" x14ac:dyDescent="0.3">
      <c r="B950" s="27"/>
      <c r="C950" s="27"/>
      <c r="D950" s="27"/>
      <c r="E950" s="27"/>
      <c r="F950" s="27"/>
      <c r="G950" s="27"/>
    </row>
    <row r="951" spans="2:7" x14ac:dyDescent="0.3">
      <c r="B951" s="27"/>
      <c r="C951" s="27"/>
      <c r="D951" s="27"/>
      <c r="E951" s="27"/>
      <c r="F951" s="27"/>
      <c r="G951" s="27"/>
    </row>
    <row r="952" spans="2:7" x14ac:dyDescent="0.3">
      <c r="B952" s="27"/>
      <c r="C952" s="27"/>
      <c r="D952" s="27"/>
      <c r="E952" s="27"/>
      <c r="F952" s="27"/>
      <c r="G952" s="27"/>
    </row>
    <row r="953" spans="2:7" x14ac:dyDescent="0.3">
      <c r="B953" s="27"/>
      <c r="C953" s="27"/>
      <c r="D953" s="27"/>
      <c r="E953" s="27"/>
      <c r="F953" s="27"/>
      <c r="G953" s="27"/>
    </row>
    <row r="954" spans="2:7" x14ac:dyDescent="0.3">
      <c r="B954" s="27"/>
      <c r="C954" s="27"/>
      <c r="D954" s="27"/>
      <c r="E954" s="27"/>
      <c r="F954" s="27"/>
      <c r="G954" s="27"/>
    </row>
    <row r="955" spans="2:7" x14ac:dyDescent="0.3">
      <c r="B955" s="27"/>
      <c r="C955" s="27"/>
      <c r="D955" s="27"/>
      <c r="E955" s="27"/>
      <c r="F955" s="27"/>
      <c r="G955" s="27"/>
    </row>
    <row r="956" spans="2:7" x14ac:dyDescent="0.3">
      <c r="B956" s="27"/>
      <c r="C956" s="27"/>
      <c r="D956" s="27"/>
      <c r="E956" s="27"/>
      <c r="F956" s="27"/>
      <c r="G956" s="27"/>
    </row>
    <row r="957" spans="2:7" x14ac:dyDescent="0.3">
      <c r="B957" s="27"/>
      <c r="C957" s="27"/>
      <c r="D957" s="27"/>
      <c r="E957" s="27"/>
      <c r="F957" s="27"/>
      <c r="G957" s="27"/>
    </row>
    <row r="958" spans="2:7" x14ac:dyDescent="0.3">
      <c r="B958" s="27"/>
      <c r="C958" s="27"/>
      <c r="D958" s="27"/>
      <c r="E958" s="27"/>
      <c r="F958" s="27"/>
      <c r="G958" s="27"/>
    </row>
    <row r="959" spans="2:7" x14ac:dyDescent="0.3">
      <c r="B959" s="27"/>
      <c r="C959" s="27"/>
      <c r="D959" s="27"/>
      <c r="E959" s="27"/>
      <c r="F959" s="27"/>
      <c r="G959" s="27"/>
    </row>
    <row r="960" spans="2:7" x14ac:dyDescent="0.3">
      <c r="B960" s="27"/>
      <c r="C960" s="27"/>
      <c r="D960" s="27"/>
      <c r="E960" s="27"/>
      <c r="F960" s="27"/>
      <c r="G960" s="27"/>
    </row>
    <row r="961" spans="2:7" x14ac:dyDescent="0.3">
      <c r="B961" s="27"/>
      <c r="C961" s="27"/>
      <c r="D961" s="27"/>
      <c r="E961" s="27"/>
      <c r="F961" s="27"/>
      <c r="G961" s="27"/>
    </row>
    <row r="962" spans="2:7" x14ac:dyDescent="0.3">
      <c r="B962" s="27"/>
      <c r="C962" s="27"/>
      <c r="D962" s="27"/>
      <c r="E962" s="27"/>
      <c r="F962" s="27"/>
      <c r="G962" s="27"/>
    </row>
    <row r="963" spans="2:7" x14ac:dyDescent="0.3">
      <c r="B963" s="27"/>
      <c r="C963" s="27"/>
      <c r="D963" s="27"/>
      <c r="E963" s="27"/>
      <c r="F963" s="27"/>
      <c r="G963" s="27"/>
    </row>
    <row r="964" spans="2:7" x14ac:dyDescent="0.3">
      <c r="B964" s="27"/>
      <c r="C964" s="27"/>
      <c r="D964" s="27"/>
      <c r="E964" s="27"/>
      <c r="F964" s="27"/>
      <c r="G964" s="27"/>
    </row>
    <row r="965" spans="2:7" x14ac:dyDescent="0.3">
      <c r="B965" s="27"/>
      <c r="C965" s="27"/>
      <c r="D965" s="27"/>
      <c r="E965" s="27"/>
      <c r="F965" s="27"/>
      <c r="G965" s="27"/>
    </row>
    <row r="966" spans="2:7" x14ac:dyDescent="0.3">
      <c r="B966" s="27"/>
      <c r="C966" s="27"/>
      <c r="D966" s="27"/>
      <c r="E966" s="27"/>
      <c r="F966" s="27"/>
      <c r="G966" s="27"/>
    </row>
    <row r="967" spans="2:7" x14ac:dyDescent="0.3">
      <c r="B967" s="27"/>
      <c r="C967" s="27"/>
      <c r="D967" s="27"/>
      <c r="E967" s="27"/>
      <c r="F967" s="27"/>
      <c r="G967" s="27"/>
    </row>
    <row r="968" spans="2:7" x14ac:dyDescent="0.3">
      <c r="B968" s="27"/>
      <c r="C968" s="27"/>
      <c r="D968" s="27"/>
      <c r="E968" s="27"/>
      <c r="F968" s="27"/>
      <c r="G968" s="27"/>
    </row>
    <row r="969" spans="2:7" x14ac:dyDescent="0.3">
      <c r="B969" s="27"/>
      <c r="C969" s="27"/>
      <c r="D969" s="27"/>
      <c r="E969" s="27"/>
      <c r="F969" s="27"/>
      <c r="G969" s="27"/>
    </row>
    <row r="970" spans="2:7" x14ac:dyDescent="0.3">
      <c r="B970" s="27"/>
      <c r="C970" s="27"/>
      <c r="D970" s="27"/>
      <c r="E970" s="27"/>
      <c r="F970" s="27"/>
      <c r="G970" s="27"/>
    </row>
    <row r="971" spans="2:7" x14ac:dyDescent="0.3">
      <c r="B971" s="27"/>
      <c r="C971" s="27"/>
      <c r="D971" s="27"/>
      <c r="E971" s="27"/>
      <c r="F971" s="27"/>
      <c r="G971" s="27"/>
    </row>
    <row r="972" spans="2:7" x14ac:dyDescent="0.3">
      <c r="B972" s="27"/>
      <c r="C972" s="27"/>
      <c r="D972" s="27"/>
      <c r="E972" s="27"/>
      <c r="F972" s="27"/>
      <c r="G972" s="27"/>
    </row>
    <row r="973" spans="2:7" x14ac:dyDescent="0.3">
      <c r="B973" s="27"/>
      <c r="C973" s="27"/>
      <c r="D973" s="27"/>
      <c r="E973" s="27"/>
      <c r="F973" s="27"/>
      <c r="G973" s="27"/>
    </row>
    <row r="974" spans="2:7" x14ac:dyDescent="0.3">
      <c r="B974" s="27"/>
      <c r="C974" s="27"/>
      <c r="D974" s="27"/>
      <c r="E974" s="27"/>
      <c r="F974" s="27"/>
      <c r="G974" s="27"/>
    </row>
    <row r="975" spans="2:7" x14ac:dyDescent="0.3">
      <c r="B975" s="27"/>
      <c r="C975" s="27"/>
      <c r="D975" s="27"/>
      <c r="E975" s="27"/>
      <c r="F975" s="27"/>
      <c r="G975" s="27"/>
    </row>
    <row r="976" spans="2:7" x14ac:dyDescent="0.3">
      <c r="B976" s="27"/>
      <c r="C976" s="27"/>
      <c r="D976" s="27"/>
      <c r="E976" s="27"/>
      <c r="F976" s="27"/>
      <c r="G976" s="27"/>
    </row>
    <row r="977" spans="2:7" x14ac:dyDescent="0.3">
      <c r="B977" s="27"/>
      <c r="C977" s="27"/>
      <c r="D977" s="27"/>
      <c r="E977" s="27"/>
      <c r="F977" s="27"/>
      <c r="G977" s="27"/>
    </row>
    <row r="978" spans="2:7" x14ac:dyDescent="0.3">
      <c r="B978" s="27"/>
      <c r="C978" s="27"/>
      <c r="D978" s="27"/>
      <c r="E978" s="27"/>
      <c r="F978" s="27"/>
      <c r="G978" s="27"/>
    </row>
    <row r="979" spans="2:7" x14ac:dyDescent="0.3">
      <c r="B979" s="27"/>
      <c r="C979" s="27"/>
      <c r="D979" s="27"/>
      <c r="E979" s="27"/>
      <c r="F979" s="27"/>
      <c r="G979" s="27"/>
    </row>
    <row r="980" spans="2:7" x14ac:dyDescent="0.3">
      <c r="B980" s="27"/>
      <c r="C980" s="27"/>
      <c r="D980" s="27"/>
      <c r="E980" s="27"/>
      <c r="F980" s="27"/>
      <c r="G980" s="27"/>
    </row>
    <row r="981" spans="2:7" x14ac:dyDescent="0.3">
      <c r="B981" s="27"/>
      <c r="C981" s="27"/>
      <c r="D981" s="27"/>
      <c r="E981" s="27"/>
      <c r="F981" s="27"/>
      <c r="G981" s="27"/>
    </row>
    <row r="982" spans="2:7" x14ac:dyDescent="0.3">
      <c r="B982" s="27"/>
      <c r="C982" s="27"/>
      <c r="D982" s="27"/>
      <c r="E982" s="27"/>
      <c r="F982" s="27"/>
      <c r="G982" s="27"/>
    </row>
    <row r="983" spans="2:7" x14ac:dyDescent="0.3">
      <c r="B983" s="27"/>
      <c r="C983" s="27"/>
      <c r="D983" s="27"/>
      <c r="E983" s="27"/>
      <c r="F983" s="27"/>
      <c r="G983" s="27"/>
    </row>
    <row r="984" spans="2:7" x14ac:dyDescent="0.3">
      <c r="B984" s="27"/>
      <c r="C984" s="27"/>
      <c r="D984" s="27"/>
      <c r="E984" s="27"/>
      <c r="F984" s="27"/>
      <c r="G984" s="27"/>
    </row>
    <row r="985" spans="2:7" x14ac:dyDescent="0.3">
      <c r="B985" s="27"/>
      <c r="C985" s="27"/>
      <c r="D985" s="27"/>
      <c r="E985" s="27"/>
      <c r="F985" s="27"/>
      <c r="G985" s="27"/>
    </row>
    <row r="986" spans="2:7" x14ac:dyDescent="0.3">
      <c r="B986" s="27"/>
      <c r="C986" s="27"/>
      <c r="D986" s="27"/>
      <c r="E986" s="27"/>
      <c r="F986" s="27"/>
      <c r="G986" s="27"/>
    </row>
    <row r="987" spans="2:7" x14ac:dyDescent="0.3">
      <c r="B987" s="27"/>
      <c r="C987" s="27"/>
      <c r="D987" s="27"/>
      <c r="E987" s="27"/>
      <c r="F987" s="27"/>
      <c r="G987" s="27"/>
    </row>
    <row r="988" spans="2:7" x14ac:dyDescent="0.3">
      <c r="B988" s="27"/>
      <c r="C988" s="27"/>
      <c r="D988" s="27"/>
      <c r="E988" s="27"/>
      <c r="F988" s="27"/>
      <c r="G988" s="27"/>
    </row>
    <row r="989" spans="2:7" x14ac:dyDescent="0.3">
      <c r="B989" s="27"/>
      <c r="C989" s="27"/>
      <c r="D989" s="27"/>
      <c r="E989" s="27"/>
      <c r="F989" s="27"/>
      <c r="G989" s="27"/>
    </row>
    <row r="990" spans="2:7" x14ac:dyDescent="0.3">
      <c r="B990" s="27"/>
      <c r="C990" s="27"/>
      <c r="D990" s="27"/>
      <c r="E990" s="27"/>
      <c r="F990" s="27"/>
      <c r="G990" s="27"/>
    </row>
    <row r="991" spans="2:7" x14ac:dyDescent="0.3">
      <c r="B991" s="27"/>
      <c r="C991" s="27"/>
      <c r="D991" s="27"/>
      <c r="E991" s="27"/>
      <c r="F991" s="27"/>
      <c r="G991" s="27"/>
    </row>
    <row r="992" spans="2:7" x14ac:dyDescent="0.3">
      <c r="B992" s="27"/>
      <c r="C992" s="27"/>
      <c r="D992" s="27"/>
      <c r="E992" s="27"/>
      <c r="F992" s="27"/>
      <c r="G992" s="27"/>
    </row>
    <row r="993" spans="2:7" x14ac:dyDescent="0.3">
      <c r="B993" s="27"/>
      <c r="C993" s="27"/>
      <c r="D993" s="27"/>
      <c r="E993" s="27"/>
      <c r="F993" s="27"/>
      <c r="G993" s="27"/>
    </row>
    <row r="994" spans="2:7" x14ac:dyDescent="0.3">
      <c r="B994" s="27"/>
      <c r="C994" s="27"/>
      <c r="D994" s="27"/>
      <c r="E994" s="27"/>
      <c r="F994" s="27"/>
      <c r="G994" s="27"/>
    </row>
    <row r="995" spans="2:7" x14ac:dyDescent="0.3">
      <c r="B995" s="27"/>
      <c r="C995" s="27"/>
      <c r="D995" s="27"/>
      <c r="E995" s="27"/>
      <c r="F995" s="27"/>
      <c r="G995" s="27"/>
    </row>
    <row r="996" spans="2:7" x14ac:dyDescent="0.3">
      <c r="B996" s="27"/>
      <c r="C996" s="27"/>
      <c r="D996" s="27"/>
      <c r="E996" s="27"/>
      <c r="F996" s="27"/>
      <c r="G996" s="27"/>
    </row>
    <row r="997" spans="2:7" x14ac:dyDescent="0.3">
      <c r="B997" s="27"/>
      <c r="C997" s="27"/>
      <c r="D997" s="27"/>
      <c r="E997" s="27"/>
      <c r="F997" s="27"/>
      <c r="G997" s="27"/>
    </row>
    <row r="998" spans="2:7" x14ac:dyDescent="0.3">
      <c r="B998" s="27"/>
      <c r="C998" s="27"/>
      <c r="D998" s="27"/>
      <c r="E998" s="27"/>
      <c r="F998" s="27"/>
      <c r="G998" s="27"/>
    </row>
    <row r="999" spans="2:7" x14ac:dyDescent="0.3">
      <c r="B999" s="27"/>
      <c r="C999" s="27"/>
      <c r="D999" s="27"/>
      <c r="E999" s="27"/>
      <c r="F999" s="27"/>
      <c r="G999" s="27"/>
    </row>
    <row r="1000" spans="2:7" x14ac:dyDescent="0.3">
      <c r="B1000" s="27"/>
      <c r="C1000" s="27"/>
      <c r="D1000" s="27"/>
      <c r="E1000" s="27"/>
      <c r="F1000" s="27"/>
      <c r="G1000" s="27"/>
    </row>
    <row r="1001" spans="2:7" x14ac:dyDescent="0.3">
      <c r="B1001" s="27"/>
      <c r="C1001" s="27"/>
      <c r="D1001" s="27"/>
      <c r="E1001" s="27"/>
      <c r="F1001" s="27"/>
      <c r="G1001" s="27"/>
    </row>
    <row r="1002" spans="2:7" x14ac:dyDescent="0.3">
      <c r="B1002" s="27"/>
      <c r="C1002" s="27"/>
      <c r="D1002" s="27"/>
      <c r="E1002" s="27"/>
      <c r="F1002" s="27"/>
      <c r="G1002" s="27"/>
    </row>
    <row r="1003" spans="2:7" x14ac:dyDescent="0.3">
      <c r="B1003" s="27"/>
      <c r="C1003" s="27"/>
      <c r="D1003" s="27"/>
      <c r="E1003" s="27"/>
      <c r="F1003" s="27"/>
      <c r="G1003" s="27"/>
    </row>
    <row r="1004" spans="2:7" x14ac:dyDescent="0.3">
      <c r="B1004" s="27"/>
      <c r="C1004" s="27"/>
      <c r="D1004" s="27"/>
      <c r="E1004" s="27"/>
      <c r="F1004" s="27"/>
      <c r="G1004" s="27"/>
    </row>
    <row r="1005" spans="2:7" x14ac:dyDescent="0.3">
      <c r="B1005" s="27"/>
      <c r="C1005" s="27"/>
      <c r="D1005" s="27"/>
      <c r="E1005" s="27"/>
      <c r="F1005" s="27"/>
      <c r="G1005" s="27"/>
    </row>
    <row r="1006" spans="2:7" x14ac:dyDescent="0.3">
      <c r="B1006" s="27"/>
      <c r="C1006" s="27"/>
      <c r="D1006" s="27"/>
      <c r="E1006" s="27"/>
      <c r="F1006" s="27"/>
      <c r="G1006" s="27"/>
    </row>
    <row r="1007" spans="2:7" x14ac:dyDescent="0.3">
      <c r="B1007" s="27"/>
      <c r="C1007" s="27"/>
      <c r="D1007" s="27"/>
      <c r="E1007" s="27"/>
      <c r="F1007" s="27"/>
      <c r="G1007" s="27"/>
    </row>
    <row r="1008" spans="2:7" x14ac:dyDescent="0.3">
      <c r="B1008" s="27"/>
      <c r="C1008" s="27"/>
      <c r="D1008" s="27"/>
      <c r="E1008" s="27"/>
      <c r="F1008" s="27"/>
      <c r="G1008" s="27"/>
    </row>
    <row r="1009" spans="2:7" x14ac:dyDescent="0.3">
      <c r="B1009" s="27"/>
      <c r="C1009" s="27"/>
      <c r="D1009" s="27"/>
      <c r="E1009" s="27"/>
      <c r="F1009" s="27"/>
      <c r="G1009" s="27"/>
    </row>
    <row r="1010" spans="2:7" x14ac:dyDescent="0.3">
      <c r="B1010" s="27"/>
      <c r="C1010" s="27"/>
      <c r="D1010" s="27"/>
      <c r="E1010" s="27"/>
      <c r="F1010" s="27"/>
      <c r="G1010" s="27"/>
    </row>
    <row r="1011" spans="2:7" x14ac:dyDescent="0.3">
      <c r="B1011" s="27"/>
      <c r="C1011" s="27"/>
      <c r="D1011" s="27"/>
      <c r="E1011" s="27"/>
      <c r="F1011" s="27"/>
      <c r="G1011" s="27"/>
    </row>
    <row r="1012" spans="2:7" x14ac:dyDescent="0.3">
      <c r="B1012" s="27"/>
      <c r="C1012" s="27"/>
      <c r="D1012" s="27"/>
      <c r="E1012" s="27"/>
      <c r="F1012" s="27"/>
      <c r="G1012" s="27"/>
    </row>
    <row r="1013" spans="2:7" x14ac:dyDescent="0.3">
      <c r="B1013" s="27"/>
      <c r="C1013" s="27"/>
      <c r="D1013" s="27"/>
      <c r="E1013" s="27"/>
      <c r="F1013" s="27"/>
      <c r="G1013" s="27"/>
    </row>
    <row r="1014" spans="2:7" x14ac:dyDescent="0.3">
      <c r="B1014" s="27"/>
      <c r="C1014" s="27"/>
      <c r="D1014" s="27"/>
      <c r="E1014" s="27"/>
      <c r="F1014" s="27"/>
      <c r="G1014" s="27"/>
    </row>
    <row r="1015" spans="2:7" x14ac:dyDescent="0.3">
      <c r="B1015" s="27"/>
      <c r="C1015" s="27"/>
      <c r="D1015" s="27"/>
      <c r="E1015" s="27"/>
      <c r="F1015" s="27"/>
      <c r="G1015" s="27"/>
    </row>
    <row r="1016" spans="2:7" x14ac:dyDescent="0.3">
      <c r="B1016" s="27"/>
      <c r="C1016" s="27"/>
      <c r="D1016" s="27"/>
      <c r="E1016" s="27"/>
      <c r="F1016" s="27"/>
      <c r="G1016" s="27"/>
    </row>
    <row r="1017" spans="2:7" x14ac:dyDescent="0.3">
      <c r="B1017" s="27"/>
      <c r="C1017" s="27"/>
      <c r="D1017" s="27"/>
      <c r="E1017" s="27"/>
      <c r="F1017" s="27"/>
      <c r="G1017" s="27"/>
    </row>
    <row r="1018" spans="2:7" x14ac:dyDescent="0.3">
      <c r="B1018" s="27"/>
      <c r="C1018" s="27"/>
      <c r="D1018" s="27"/>
      <c r="E1018" s="27"/>
      <c r="F1018" s="27"/>
      <c r="G1018" s="27"/>
    </row>
    <row r="1019" spans="2:7" x14ac:dyDescent="0.3">
      <c r="B1019" s="27"/>
      <c r="C1019" s="27"/>
      <c r="D1019" s="27"/>
      <c r="E1019" s="27"/>
      <c r="F1019" s="27"/>
      <c r="G1019" s="27"/>
    </row>
    <row r="1020" spans="2:7" x14ac:dyDescent="0.3">
      <c r="B1020" s="27"/>
      <c r="C1020" s="27"/>
      <c r="D1020" s="27"/>
      <c r="E1020" s="27"/>
      <c r="F1020" s="27"/>
      <c r="G1020" s="27"/>
    </row>
    <row r="1021" spans="2:7" x14ac:dyDescent="0.3">
      <c r="B1021" s="27"/>
      <c r="C1021" s="27"/>
      <c r="D1021" s="27"/>
      <c r="E1021" s="27"/>
      <c r="F1021" s="27"/>
      <c r="G1021" s="27"/>
    </row>
    <row r="1022" spans="2:7" x14ac:dyDescent="0.3">
      <c r="B1022" s="27"/>
      <c r="C1022" s="27"/>
      <c r="D1022" s="27"/>
      <c r="E1022" s="27"/>
      <c r="F1022" s="27"/>
      <c r="G1022" s="27"/>
    </row>
    <row r="1023" spans="2:7" x14ac:dyDescent="0.3">
      <c r="B1023" s="27"/>
      <c r="C1023" s="27"/>
      <c r="D1023" s="27"/>
      <c r="E1023" s="27"/>
      <c r="F1023" s="27"/>
      <c r="G1023" s="27"/>
    </row>
    <row r="1024" spans="2:7" x14ac:dyDescent="0.3">
      <c r="B1024" s="27"/>
      <c r="C1024" s="27"/>
      <c r="D1024" s="27"/>
      <c r="E1024" s="27"/>
      <c r="F1024" s="27"/>
      <c r="G1024" s="27"/>
    </row>
    <row r="1025" spans="2:7" x14ac:dyDescent="0.3">
      <c r="B1025" s="27"/>
      <c r="C1025" s="27"/>
      <c r="D1025" s="27"/>
      <c r="E1025" s="27"/>
      <c r="F1025" s="27"/>
      <c r="G1025" s="27"/>
    </row>
    <row r="1026" spans="2:7" x14ac:dyDescent="0.3">
      <c r="B1026" s="27"/>
      <c r="C1026" s="27"/>
      <c r="D1026" s="27"/>
      <c r="E1026" s="27"/>
      <c r="F1026" s="27"/>
      <c r="G1026" s="27"/>
    </row>
    <row r="1027" spans="2:7" x14ac:dyDescent="0.3">
      <c r="B1027" s="27"/>
      <c r="C1027" s="27"/>
      <c r="D1027" s="27"/>
      <c r="E1027" s="27"/>
      <c r="F1027" s="27"/>
      <c r="G1027" s="27"/>
    </row>
    <row r="1028" spans="2:7" x14ac:dyDescent="0.3">
      <c r="B1028" s="27"/>
      <c r="C1028" s="27"/>
      <c r="D1028" s="27"/>
      <c r="E1028" s="27"/>
      <c r="F1028" s="27"/>
      <c r="G1028" s="27"/>
    </row>
    <row r="1029" spans="2:7" x14ac:dyDescent="0.3">
      <c r="B1029" s="27"/>
      <c r="C1029" s="27"/>
      <c r="D1029" s="27"/>
      <c r="E1029" s="27"/>
      <c r="F1029" s="27"/>
      <c r="G1029" s="27"/>
    </row>
    <row r="1030" spans="2:7" x14ac:dyDescent="0.3">
      <c r="B1030" s="27"/>
      <c r="C1030" s="27"/>
      <c r="D1030" s="27"/>
      <c r="E1030" s="27"/>
      <c r="F1030" s="27"/>
      <c r="G1030" s="27"/>
    </row>
    <row r="1031" spans="2:7" x14ac:dyDescent="0.3">
      <c r="B1031" s="27"/>
      <c r="C1031" s="27"/>
      <c r="D1031" s="27"/>
      <c r="E1031" s="27"/>
      <c r="F1031" s="27"/>
      <c r="G1031" s="27"/>
    </row>
    <row r="1032" spans="2:7" x14ac:dyDescent="0.3">
      <c r="B1032" s="27"/>
      <c r="C1032" s="27"/>
      <c r="D1032" s="27"/>
      <c r="E1032" s="27"/>
      <c r="F1032" s="27"/>
      <c r="G1032" s="27"/>
    </row>
    <row r="1033" spans="2:7" x14ac:dyDescent="0.3">
      <c r="B1033" s="27"/>
      <c r="C1033" s="27"/>
      <c r="D1033" s="27"/>
      <c r="E1033" s="27"/>
      <c r="F1033" s="27"/>
      <c r="G1033" s="27"/>
    </row>
    <row r="1034" spans="2:7" x14ac:dyDescent="0.3">
      <c r="B1034" s="27"/>
      <c r="C1034" s="27"/>
      <c r="D1034" s="27"/>
      <c r="E1034" s="27"/>
      <c r="F1034" s="27"/>
      <c r="G1034" s="27"/>
    </row>
    <row r="1035" spans="2:7" x14ac:dyDescent="0.3">
      <c r="B1035" s="27"/>
      <c r="C1035" s="27"/>
      <c r="D1035" s="27"/>
      <c r="E1035" s="27"/>
      <c r="F1035" s="27"/>
      <c r="G1035" s="27"/>
    </row>
    <row r="1036" spans="2:7" x14ac:dyDescent="0.3">
      <c r="B1036" s="27"/>
      <c r="C1036" s="27"/>
      <c r="D1036" s="27"/>
      <c r="E1036" s="27"/>
      <c r="F1036" s="27"/>
      <c r="G1036" s="27"/>
    </row>
    <row r="1037" spans="2:7" x14ac:dyDescent="0.3">
      <c r="B1037" s="27"/>
      <c r="C1037" s="27"/>
      <c r="D1037" s="27"/>
      <c r="E1037" s="27"/>
      <c r="F1037" s="27"/>
      <c r="G1037" s="27"/>
    </row>
    <row r="1038" spans="2:7" x14ac:dyDescent="0.3">
      <c r="B1038" s="27"/>
      <c r="C1038" s="27"/>
      <c r="D1038" s="27"/>
      <c r="E1038" s="27"/>
      <c r="F1038" s="27"/>
      <c r="G1038" s="27"/>
    </row>
    <row r="1039" spans="2:7" x14ac:dyDescent="0.3">
      <c r="B1039" s="27"/>
      <c r="C1039" s="27"/>
      <c r="D1039" s="27"/>
      <c r="E1039" s="27"/>
      <c r="F1039" s="27"/>
      <c r="G1039" s="27"/>
    </row>
    <row r="1040" spans="2:7" x14ac:dyDescent="0.3">
      <c r="B1040" s="27"/>
      <c r="C1040" s="27"/>
      <c r="D1040" s="27"/>
      <c r="E1040" s="27"/>
      <c r="F1040" s="27"/>
      <c r="G1040" s="27"/>
    </row>
    <row r="1041" spans="2:7" x14ac:dyDescent="0.3">
      <c r="B1041" s="27"/>
      <c r="C1041" s="27"/>
      <c r="D1041" s="27"/>
      <c r="E1041" s="27"/>
      <c r="F1041" s="27"/>
      <c r="G1041" s="27"/>
    </row>
    <row r="1042" spans="2:7" x14ac:dyDescent="0.3">
      <c r="B1042" s="27"/>
      <c r="C1042" s="27"/>
      <c r="D1042" s="27"/>
      <c r="E1042" s="27"/>
      <c r="F1042" s="27"/>
      <c r="G1042" s="27"/>
    </row>
    <row r="1043" spans="2:7" x14ac:dyDescent="0.3">
      <c r="B1043" s="27"/>
      <c r="C1043" s="27"/>
      <c r="D1043" s="27"/>
      <c r="E1043" s="27"/>
      <c r="F1043" s="27"/>
      <c r="G1043" s="27"/>
    </row>
    <row r="1044" spans="2:7" x14ac:dyDescent="0.3">
      <c r="B1044" s="27"/>
      <c r="C1044" s="27"/>
      <c r="D1044" s="27"/>
      <c r="E1044" s="27"/>
      <c r="F1044" s="27"/>
      <c r="G1044" s="27"/>
    </row>
    <row r="1045" spans="2:7" x14ac:dyDescent="0.3">
      <c r="B1045" s="27"/>
      <c r="C1045" s="27"/>
      <c r="D1045" s="27"/>
      <c r="E1045" s="27"/>
      <c r="F1045" s="27"/>
      <c r="G1045" s="27"/>
    </row>
    <row r="1046" spans="2:7" x14ac:dyDescent="0.3">
      <c r="B1046" s="27"/>
      <c r="C1046" s="27"/>
      <c r="D1046" s="27"/>
      <c r="E1046" s="27"/>
      <c r="F1046" s="27"/>
      <c r="G1046" s="27"/>
    </row>
    <row r="1047" spans="2:7" x14ac:dyDescent="0.3">
      <c r="B1047" s="27"/>
      <c r="C1047" s="27"/>
      <c r="D1047" s="27"/>
      <c r="E1047" s="27"/>
      <c r="F1047" s="27"/>
      <c r="G1047" s="27"/>
    </row>
    <row r="1048" spans="2:7" x14ac:dyDescent="0.3">
      <c r="B1048" s="27"/>
      <c r="C1048" s="27"/>
      <c r="D1048" s="27"/>
      <c r="E1048" s="27"/>
      <c r="F1048" s="27"/>
      <c r="G1048" s="27"/>
    </row>
    <row r="1049" spans="2:7" x14ac:dyDescent="0.3">
      <c r="B1049" s="27"/>
      <c r="C1049" s="27"/>
      <c r="D1049" s="27"/>
      <c r="E1049" s="27"/>
      <c r="F1049" s="27"/>
      <c r="G1049" s="27"/>
    </row>
    <row r="1050" spans="2:7" x14ac:dyDescent="0.3">
      <c r="B1050" s="27"/>
      <c r="C1050" s="27"/>
      <c r="D1050" s="27"/>
      <c r="E1050" s="27"/>
      <c r="F1050" s="27"/>
      <c r="G1050" s="27"/>
    </row>
    <row r="1051" spans="2:7" x14ac:dyDescent="0.3">
      <c r="B1051" s="27"/>
      <c r="C1051" s="27"/>
      <c r="D1051" s="27"/>
      <c r="E1051" s="27"/>
      <c r="F1051" s="27"/>
      <c r="G1051" s="27"/>
    </row>
    <row r="1052" spans="2:7" x14ac:dyDescent="0.3">
      <c r="B1052" s="27"/>
      <c r="C1052" s="27"/>
      <c r="D1052" s="27"/>
      <c r="E1052" s="27"/>
      <c r="F1052" s="27"/>
      <c r="G1052" s="27"/>
    </row>
    <row r="1053" spans="2:7" x14ac:dyDescent="0.3">
      <c r="B1053" s="27"/>
      <c r="C1053" s="27"/>
      <c r="D1053" s="27"/>
      <c r="E1053" s="27"/>
      <c r="F1053" s="27"/>
      <c r="G1053" s="27"/>
    </row>
    <row r="1054" spans="2:7" x14ac:dyDescent="0.3">
      <c r="B1054" s="27"/>
      <c r="C1054" s="27"/>
      <c r="D1054" s="27"/>
      <c r="E1054" s="27"/>
      <c r="F1054" s="27"/>
      <c r="G1054" s="27"/>
    </row>
    <row r="1055" spans="2:7" x14ac:dyDescent="0.3">
      <c r="B1055" s="27"/>
      <c r="C1055" s="27"/>
      <c r="D1055" s="27"/>
      <c r="E1055" s="27"/>
      <c r="F1055" s="27"/>
      <c r="G1055" s="27"/>
    </row>
    <row r="1056" spans="2:7" x14ac:dyDescent="0.3">
      <c r="B1056" s="27"/>
      <c r="C1056" s="27"/>
      <c r="D1056" s="27"/>
      <c r="E1056" s="27"/>
      <c r="F1056" s="27"/>
      <c r="G1056" s="27"/>
    </row>
    <row r="1057" spans="2:7" x14ac:dyDescent="0.3">
      <c r="B1057" s="27"/>
      <c r="C1057" s="27"/>
      <c r="D1057" s="27"/>
      <c r="E1057" s="27"/>
      <c r="F1057" s="27"/>
      <c r="G1057" s="27"/>
    </row>
    <row r="1058" spans="2:7" x14ac:dyDescent="0.3">
      <c r="B1058" s="27"/>
      <c r="C1058" s="27"/>
      <c r="D1058" s="27"/>
      <c r="E1058" s="27"/>
      <c r="F1058" s="27"/>
      <c r="G1058" s="27"/>
    </row>
    <row r="1059" spans="2:7" x14ac:dyDescent="0.3">
      <c r="B1059" s="27"/>
      <c r="C1059" s="27"/>
      <c r="D1059" s="27"/>
      <c r="E1059" s="27"/>
      <c r="F1059" s="27"/>
      <c r="G1059" s="27"/>
    </row>
    <row r="1060" spans="2:7" x14ac:dyDescent="0.3">
      <c r="B1060" s="27"/>
      <c r="C1060" s="27"/>
      <c r="D1060" s="27"/>
      <c r="E1060" s="27"/>
      <c r="F1060" s="27"/>
      <c r="G1060" s="27"/>
    </row>
    <row r="1061" spans="2:7" x14ac:dyDescent="0.3">
      <c r="B1061" s="27"/>
      <c r="C1061" s="27"/>
      <c r="D1061" s="27"/>
      <c r="E1061" s="27"/>
      <c r="F1061" s="27"/>
      <c r="G1061" s="27"/>
    </row>
    <row r="1062" spans="2:7" x14ac:dyDescent="0.3">
      <c r="B1062" s="27"/>
      <c r="C1062" s="27"/>
      <c r="D1062" s="27"/>
      <c r="E1062" s="27"/>
      <c r="F1062" s="27"/>
      <c r="G1062" s="27"/>
    </row>
    <row r="1063" spans="2:7" x14ac:dyDescent="0.3">
      <c r="B1063" s="27"/>
      <c r="C1063" s="27"/>
      <c r="D1063" s="27"/>
      <c r="E1063" s="27"/>
      <c r="F1063" s="27"/>
      <c r="G1063" s="27"/>
    </row>
    <row r="1064" spans="2:7" x14ac:dyDescent="0.3">
      <c r="B1064" s="27"/>
      <c r="C1064" s="27"/>
      <c r="D1064" s="27"/>
      <c r="E1064" s="27"/>
      <c r="F1064" s="27"/>
      <c r="G1064" s="27"/>
    </row>
    <row r="1065" spans="2:7" x14ac:dyDescent="0.3">
      <c r="B1065" s="27"/>
      <c r="C1065" s="27"/>
      <c r="D1065" s="27"/>
      <c r="E1065" s="27"/>
      <c r="F1065" s="27"/>
      <c r="G1065" s="27"/>
    </row>
    <row r="1066" spans="2:7" x14ac:dyDescent="0.3">
      <c r="B1066" s="27"/>
      <c r="C1066" s="27"/>
      <c r="D1066" s="27"/>
      <c r="E1066" s="27"/>
      <c r="F1066" s="27"/>
      <c r="G1066" s="27"/>
    </row>
    <row r="1067" spans="2:7" x14ac:dyDescent="0.3">
      <c r="B1067" s="27"/>
      <c r="C1067" s="27"/>
      <c r="D1067" s="27"/>
      <c r="E1067" s="27"/>
      <c r="F1067" s="27"/>
      <c r="G1067" s="27"/>
    </row>
    <row r="1068" spans="2:7" x14ac:dyDescent="0.3">
      <c r="B1068" s="27"/>
      <c r="C1068" s="27"/>
      <c r="D1068" s="27"/>
      <c r="E1068" s="27"/>
      <c r="F1068" s="27"/>
      <c r="G1068" s="27"/>
    </row>
    <row r="1069" spans="2:7" x14ac:dyDescent="0.3">
      <c r="B1069" s="27"/>
      <c r="C1069" s="27"/>
      <c r="D1069" s="27"/>
      <c r="E1069" s="27"/>
      <c r="F1069" s="27"/>
      <c r="G1069" s="27"/>
    </row>
    <row r="1070" spans="2:7" x14ac:dyDescent="0.3">
      <c r="B1070" s="27"/>
      <c r="C1070" s="27"/>
      <c r="D1070" s="27"/>
      <c r="E1070" s="27"/>
      <c r="F1070" s="27"/>
      <c r="G1070" s="27"/>
    </row>
    <row r="1071" spans="2:7" x14ac:dyDescent="0.3">
      <c r="B1071" s="27"/>
      <c r="C1071" s="27"/>
      <c r="D1071" s="27"/>
      <c r="E1071" s="27"/>
      <c r="F1071" s="27"/>
      <c r="G1071" s="27"/>
    </row>
    <row r="1072" spans="2:7" x14ac:dyDescent="0.3">
      <c r="B1072" s="27"/>
      <c r="C1072" s="27"/>
      <c r="D1072" s="27"/>
      <c r="E1072" s="27"/>
      <c r="F1072" s="27"/>
      <c r="G1072" s="27"/>
    </row>
    <row r="1073" spans="2:7" x14ac:dyDescent="0.3">
      <c r="B1073" s="27"/>
      <c r="C1073" s="27"/>
      <c r="D1073" s="27"/>
      <c r="E1073" s="27"/>
      <c r="F1073" s="27"/>
      <c r="G1073" s="27"/>
    </row>
    <row r="1074" spans="2:7" x14ac:dyDescent="0.3">
      <c r="B1074" s="27"/>
      <c r="C1074" s="27"/>
      <c r="D1074" s="27"/>
      <c r="E1074" s="27"/>
      <c r="F1074" s="27"/>
      <c r="G1074" s="27"/>
    </row>
    <row r="1075" spans="2:7" x14ac:dyDescent="0.3">
      <c r="B1075" s="27"/>
      <c r="C1075" s="27"/>
      <c r="D1075" s="27"/>
      <c r="E1075" s="27"/>
      <c r="F1075" s="27"/>
      <c r="G1075" s="27"/>
    </row>
    <row r="1076" spans="2:7" x14ac:dyDescent="0.3">
      <c r="B1076" s="27"/>
      <c r="C1076" s="27"/>
      <c r="D1076" s="27"/>
      <c r="E1076" s="27"/>
      <c r="F1076" s="27"/>
      <c r="G1076" s="27"/>
    </row>
    <row r="1077" spans="2:7" x14ac:dyDescent="0.3">
      <c r="B1077" s="27"/>
      <c r="C1077" s="27"/>
      <c r="D1077" s="27"/>
      <c r="E1077" s="27"/>
      <c r="F1077" s="27"/>
      <c r="G1077" s="27"/>
    </row>
    <row r="1078" spans="2:7" x14ac:dyDescent="0.3">
      <c r="B1078" s="27"/>
      <c r="C1078" s="27"/>
      <c r="D1078" s="27"/>
      <c r="E1078" s="27"/>
      <c r="F1078" s="27"/>
      <c r="G1078" s="27"/>
    </row>
    <row r="1079" spans="2:7" x14ac:dyDescent="0.3">
      <c r="B1079" s="27"/>
      <c r="C1079" s="27"/>
      <c r="D1079" s="27"/>
      <c r="E1079" s="27"/>
      <c r="F1079" s="27"/>
      <c r="G1079" s="27"/>
    </row>
    <row r="1080" spans="2:7" x14ac:dyDescent="0.3">
      <c r="B1080" s="27"/>
      <c r="C1080" s="27"/>
      <c r="D1080" s="27"/>
      <c r="E1080" s="27"/>
      <c r="F1080" s="27"/>
      <c r="G1080" s="27"/>
    </row>
    <row r="1081" spans="2:7" x14ac:dyDescent="0.3">
      <c r="B1081" s="27"/>
      <c r="C1081" s="27"/>
      <c r="D1081" s="27"/>
      <c r="E1081" s="27"/>
      <c r="F1081" s="27"/>
      <c r="G1081" s="27"/>
    </row>
    <row r="1082" spans="2:7" x14ac:dyDescent="0.3">
      <c r="B1082" s="27"/>
      <c r="C1082" s="27"/>
      <c r="D1082" s="27"/>
      <c r="E1082" s="27"/>
      <c r="F1082" s="27"/>
      <c r="G1082" s="27"/>
    </row>
    <row r="1083" spans="2:7" x14ac:dyDescent="0.3">
      <c r="B1083" s="27"/>
      <c r="C1083" s="27"/>
      <c r="D1083" s="27"/>
      <c r="E1083" s="27"/>
      <c r="F1083" s="27"/>
      <c r="G1083" s="27"/>
    </row>
    <row r="1084" spans="2:7" x14ac:dyDescent="0.3">
      <c r="B1084" s="27"/>
      <c r="C1084" s="27"/>
      <c r="D1084" s="27"/>
      <c r="E1084" s="27"/>
      <c r="F1084" s="27"/>
      <c r="G1084" s="27"/>
    </row>
    <row r="1085" spans="2:7" x14ac:dyDescent="0.3">
      <c r="B1085" s="27"/>
      <c r="C1085" s="27"/>
      <c r="D1085" s="27"/>
      <c r="E1085" s="27"/>
      <c r="F1085" s="27"/>
      <c r="G1085" s="27"/>
    </row>
    <row r="1086" spans="2:7" x14ac:dyDescent="0.3">
      <c r="B1086" s="27"/>
      <c r="C1086" s="27"/>
      <c r="D1086" s="27"/>
      <c r="E1086" s="27"/>
      <c r="F1086" s="27"/>
      <c r="G1086" s="27"/>
    </row>
    <row r="1087" spans="2:7" x14ac:dyDescent="0.3">
      <c r="B1087" s="27"/>
      <c r="C1087" s="27"/>
      <c r="D1087" s="27"/>
      <c r="E1087" s="27"/>
      <c r="F1087" s="27"/>
      <c r="G1087" s="27"/>
    </row>
    <row r="1088" spans="2:7" x14ac:dyDescent="0.3">
      <c r="B1088" s="27"/>
      <c r="C1088" s="27"/>
      <c r="D1088" s="27"/>
      <c r="E1088" s="27"/>
      <c r="F1088" s="27"/>
      <c r="G1088" s="27"/>
    </row>
    <row r="1089" spans="2:7" x14ac:dyDescent="0.3">
      <c r="B1089" s="27"/>
      <c r="C1089" s="27"/>
      <c r="D1089" s="27"/>
      <c r="E1089" s="27"/>
      <c r="F1089" s="27"/>
      <c r="G1089" s="27"/>
    </row>
    <row r="1090" spans="2:7" x14ac:dyDescent="0.3">
      <c r="B1090" s="27"/>
      <c r="C1090" s="27"/>
      <c r="D1090" s="27"/>
      <c r="E1090" s="27"/>
      <c r="F1090" s="27"/>
      <c r="G1090" s="27"/>
    </row>
    <row r="1091" spans="2:7" x14ac:dyDescent="0.3">
      <c r="B1091" s="27"/>
      <c r="C1091" s="27"/>
      <c r="D1091" s="27"/>
      <c r="E1091" s="27"/>
      <c r="F1091" s="27"/>
      <c r="G1091" s="27"/>
    </row>
    <row r="1092" spans="2:7" x14ac:dyDescent="0.3">
      <c r="B1092" s="27"/>
      <c r="C1092" s="27"/>
      <c r="D1092" s="27"/>
      <c r="E1092" s="27"/>
      <c r="F1092" s="27"/>
      <c r="G1092" s="27"/>
    </row>
    <row r="1093" spans="2:7" x14ac:dyDescent="0.3">
      <c r="B1093" s="27"/>
      <c r="C1093" s="27"/>
      <c r="D1093" s="27"/>
      <c r="E1093" s="27"/>
      <c r="F1093" s="27"/>
      <c r="G1093" s="27"/>
    </row>
    <row r="1094" spans="2:7" x14ac:dyDescent="0.3">
      <c r="B1094" s="27"/>
      <c r="C1094" s="27"/>
      <c r="D1094" s="27"/>
      <c r="E1094" s="27"/>
      <c r="F1094" s="27"/>
      <c r="G1094" s="27"/>
    </row>
    <row r="1095" spans="2:7" x14ac:dyDescent="0.3">
      <c r="B1095" s="27"/>
      <c r="C1095" s="27"/>
      <c r="D1095" s="27"/>
      <c r="E1095" s="27"/>
      <c r="F1095" s="27"/>
      <c r="G1095" s="27"/>
    </row>
    <row r="1096" spans="2:7" x14ac:dyDescent="0.3">
      <c r="B1096" s="27"/>
      <c r="C1096" s="27"/>
      <c r="D1096" s="27"/>
      <c r="E1096" s="27"/>
      <c r="F1096" s="27"/>
      <c r="G1096" s="27"/>
    </row>
    <row r="1097" spans="2:7" x14ac:dyDescent="0.3">
      <c r="B1097" s="27"/>
      <c r="C1097" s="27"/>
      <c r="D1097" s="27"/>
      <c r="E1097" s="27"/>
      <c r="F1097" s="27"/>
      <c r="G1097" s="27"/>
    </row>
    <row r="1098" spans="2:7" x14ac:dyDescent="0.3">
      <c r="B1098" s="27"/>
      <c r="C1098" s="27"/>
      <c r="D1098" s="27"/>
      <c r="E1098" s="27"/>
      <c r="F1098" s="27"/>
      <c r="G1098" s="27"/>
    </row>
    <row r="1099" spans="2:7" x14ac:dyDescent="0.3">
      <c r="B1099" s="27"/>
      <c r="C1099" s="27"/>
      <c r="D1099" s="27"/>
      <c r="E1099" s="27"/>
      <c r="F1099" s="27"/>
      <c r="G1099" s="27"/>
    </row>
    <row r="1100" spans="2:7" x14ac:dyDescent="0.3">
      <c r="B1100" s="27"/>
      <c r="C1100" s="27"/>
      <c r="D1100" s="27"/>
      <c r="E1100" s="27"/>
      <c r="F1100" s="27"/>
      <c r="G1100" s="27"/>
    </row>
    <row r="1101" spans="2:7" x14ac:dyDescent="0.3">
      <c r="B1101" s="27"/>
      <c r="C1101" s="27"/>
      <c r="D1101" s="27"/>
      <c r="E1101" s="27"/>
      <c r="F1101" s="27"/>
      <c r="G1101" s="27"/>
    </row>
    <row r="1102" spans="2:7" x14ac:dyDescent="0.3">
      <c r="B1102" s="27"/>
      <c r="C1102" s="27"/>
      <c r="D1102" s="27"/>
      <c r="E1102" s="27"/>
      <c r="F1102" s="27"/>
      <c r="G1102" s="27"/>
    </row>
    <row r="1103" spans="2:7" x14ac:dyDescent="0.3">
      <c r="B1103" s="27"/>
      <c r="C1103" s="27"/>
      <c r="D1103" s="27"/>
      <c r="E1103" s="27"/>
      <c r="F1103" s="27"/>
      <c r="G1103" s="27"/>
    </row>
    <row r="1104" spans="2:7" x14ac:dyDescent="0.3">
      <c r="B1104" s="27"/>
      <c r="C1104" s="27"/>
      <c r="D1104" s="27"/>
      <c r="E1104" s="27"/>
      <c r="F1104" s="27"/>
      <c r="G1104" s="27"/>
    </row>
    <row r="1105" spans="2:7" x14ac:dyDescent="0.3">
      <c r="B1105" s="27"/>
      <c r="C1105" s="27"/>
      <c r="D1105" s="27"/>
      <c r="E1105" s="27"/>
      <c r="F1105" s="27"/>
      <c r="G1105" s="27"/>
    </row>
    <row r="1106" spans="2:7" x14ac:dyDescent="0.3">
      <c r="B1106" s="27"/>
      <c r="C1106" s="27"/>
      <c r="D1106" s="27"/>
      <c r="E1106" s="27"/>
      <c r="F1106" s="27"/>
      <c r="G1106" s="27"/>
    </row>
    <row r="1107" spans="2:7" x14ac:dyDescent="0.3">
      <c r="B1107" s="27"/>
      <c r="C1107" s="27"/>
      <c r="D1107" s="27"/>
      <c r="E1107" s="27"/>
      <c r="F1107" s="27"/>
      <c r="G1107" s="27"/>
    </row>
    <row r="1108" spans="2:7" x14ac:dyDescent="0.3">
      <c r="B1108" s="27"/>
      <c r="C1108" s="27"/>
      <c r="D1108" s="27"/>
      <c r="E1108" s="27"/>
      <c r="F1108" s="27"/>
      <c r="G1108" s="27"/>
    </row>
    <row r="1109" spans="2:7" x14ac:dyDescent="0.3">
      <c r="B1109" s="27"/>
      <c r="C1109" s="27"/>
      <c r="D1109" s="27"/>
      <c r="E1109" s="27"/>
      <c r="F1109" s="27"/>
      <c r="G1109" s="27"/>
    </row>
    <row r="1110" spans="2:7" x14ac:dyDescent="0.3">
      <c r="B1110" s="27"/>
      <c r="C1110" s="27"/>
      <c r="D1110" s="27"/>
      <c r="E1110" s="27"/>
      <c r="F1110" s="27"/>
      <c r="G1110" s="27"/>
    </row>
    <row r="1111" spans="2:7" x14ac:dyDescent="0.3">
      <c r="B1111" s="27"/>
      <c r="C1111" s="27"/>
      <c r="D1111" s="27"/>
      <c r="E1111" s="27"/>
      <c r="F1111" s="27"/>
      <c r="G1111" s="27"/>
    </row>
    <row r="1112" spans="2:7" x14ac:dyDescent="0.3">
      <c r="B1112" s="27"/>
      <c r="C1112" s="27"/>
      <c r="D1112" s="27"/>
      <c r="E1112" s="27"/>
      <c r="F1112" s="27"/>
      <c r="G1112" s="27"/>
    </row>
    <row r="1113" spans="2:7" x14ac:dyDescent="0.3">
      <c r="B1113" s="27"/>
      <c r="C1113" s="27"/>
      <c r="D1113" s="27"/>
      <c r="E1113" s="27"/>
      <c r="F1113" s="27"/>
      <c r="G1113" s="27"/>
    </row>
    <row r="1114" spans="2:7" x14ac:dyDescent="0.3">
      <c r="B1114" s="27"/>
      <c r="C1114" s="27"/>
      <c r="D1114" s="27"/>
      <c r="E1114" s="27"/>
      <c r="F1114" s="27"/>
      <c r="G1114" s="27"/>
    </row>
    <row r="1115" spans="2:7" x14ac:dyDescent="0.3">
      <c r="B1115" s="27"/>
      <c r="C1115" s="27"/>
      <c r="D1115" s="27"/>
      <c r="E1115" s="27"/>
      <c r="F1115" s="27"/>
      <c r="G1115" s="27"/>
    </row>
    <row r="1116" spans="2:7" x14ac:dyDescent="0.3">
      <c r="B1116" s="27"/>
      <c r="C1116" s="27"/>
      <c r="D1116" s="27"/>
      <c r="E1116" s="27"/>
      <c r="F1116" s="27"/>
      <c r="G1116" s="27"/>
    </row>
    <row r="1117" spans="2:7" x14ac:dyDescent="0.3">
      <c r="B1117" s="27"/>
      <c r="C1117" s="27"/>
      <c r="D1117" s="27"/>
      <c r="E1117" s="27"/>
      <c r="F1117" s="27"/>
      <c r="G1117" s="27"/>
    </row>
    <row r="1118" spans="2:7" x14ac:dyDescent="0.3">
      <c r="B1118" s="27"/>
      <c r="C1118" s="27"/>
      <c r="D1118" s="27"/>
      <c r="E1118" s="27"/>
      <c r="F1118" s="27"/>
      <c r="G1118" s="27"/>
    </row>
    <row r="1119" spans="2:7" x14ac:dyDescent="0.3">
      <c r="B1119" s="27"/>
      <c r="C1119" s="27"/>
      <c r="D1119" s="27"/>
      <c r="E1119" s="27"/>
      <c r="F1119" s="27"/>
      <c r="G1119" s="27"/>
    </row>
    <row r="1120" spans="2:7" x14ac:dyDescent="0.3">
      <c r="B1120" s="27"/>
      <c r="C1120" s="27"/>
      <c r="D1120" s="27"/>
      <c r="E1120" s="27"/>
      <c r="F1120" s="27"/>
      <c r="G1120" s="27"/>
    </row>
    <row r="1121" spans="2:7" x14ac:dyDescent="0.3">
      <c r="B1121" s="27"/>
      <c r="C1121" s="27"/>
      <c r="D1121" s="27"/>
      <c r="E1121" s="27"/>
      <c r="F1121" s="27"/>
      <c r="G1121" s="27"/>
    </row>
    <row r="1122" spans="2:7" x14ac:dyDescent="0.3">
      <c r="B1122" s="27"/>
      <c r="C1122" s="27"/>
      <c r="D1122" s="27"/>
      <c r="E1122" s="27"/>
      <c r="F1122" s="27"/>
      <c r="G1122" s="27"/>
    </row>
    <row r="1123" spans="2:7" x14ac:dyDescent="0.3">
      <c r="B1123" s="27"/>
      <c r="C1123" s="27"/>
      <c r="D1123" s="27"/>
      <c r="E1123" s="27"/>
      <c r="F1123" s="27"/>
      <c r="G1123" s="27"/>
    </row>
    <row r="1124" spans="2:7" x14ac:dyDescent="0.3">
      <c r="B1124" s="27"/>
      <c r="C1124" s="27"/>
      <c r="D1124" s="27"/>
      <c r="E1124" s="27"/>
      <c r="F1124" s="27"/>
      <c r="G1124" s="27"/>
    </row>
    <row r="1125" spans="2:7" x14ac:dyDescent="0.3">
      <c r="B1125" s="27"/>
      <c r="C1125" s="27"/>
      <c r="D1125" s="27"/>
      <c r="E1125" s="27"/>
      <c r="F1125" s="27"/>
      <c r="G1125" s="27"/>
    </row>
    <row r="1126" spans="2:7" x14ac:dyDescent="0.3">
      <c r="B1126" s="27"/>
      <c r="C1126" s="27"/>
      <c r="D1126" s="27"/>
      <c r="E1126" s="27"/>
      <c r="F1126" s="27"/>
      <c r="G1126" s="27"/>
    </row>
    <row r="1127" spans="2:7" x14ac:dyDescent="0.3">
      <c r="B1127" s="27"/>
      <c r="C1127" s="27"/>
      <c r="D1127" s="27"/>
      <c r="E1127" s="27"/>
      <c r="F1127" s="27"/>
      <c r="G1127" s="27"/>
    </row>
    <row r="1128" spans="2:7" x14ac:dyDescent="0.3">
      <c r="B1128" s="27"/>
      <c r="C1128" s="27"/>
      <c r="D1128" s="27"/>
      <c r="E1128" s="27"/>
      <c r="F1128" s="27"/>
      <c r="G1128" s="27"/>
    </row>
    <row r="1129" spans="2:7" x14ac:dyDescent="0.3">
      <c r="B1129" s="27"/>
      <c r="C1129" s="27"/>
      <c r="D1129" s="27"/>
      <c r="E1129" s="27"/>
      <c r="F1129" s="27"/>
      <c r="G1129" s="27"/>
    </row>
    <row r="1130" spans="2:7" x14ac:dyDescent="0.3">
      <c r="B1130" s="27"/>
      <c r="C1130" s="27"/>
      <c r="D1130" s="27"/>
      <c r="E1130" s="27"/>
      <c r="F1130" s="27"/>
      <c r="G1130" s="27"/>
    </row>
    <row r="1131" spans="2:7" x14ac:dyDescent="0.3">
      <c r="B1131" s="27"/>
      <c r="C1131" s="27"/>
      <c r="D1131" s="27"/>
      <c r="E1131" s="27"/>
      <c r="F1131" s="27"/>
      <c r="G1131" s="27"/>
    </row>
    <row r="1132" spans="2:7" x14ac:dyDescent="0.3">
      <c r="B1132" s="27"/>
      <c r="C1132" s="27"/>
      <c r="D1132" s="27"/>
      <c r="E1132" s="27"/>
      <c r="F1132" s="27"/>
      <c r="G1132" s="27"/>
    </row>
    <row r="1133" spans="2:7" x14ac:dyDescent="0.3">
      <c r="B1133" s="27"/>
      <c r="C1133" s="27"/>
      <c r="D1133" s="27"/>
      <c r="E1133" s="27"/>
      <c r="F1133" s="27"/>
      <c r="G1133" s="27"/>
    </row>
    <row r="1134" spans="2:7" x14ac:dyDescent="0.3">
      <c r="B1134" s="27"/>
      <c r="C1134" s="27"/>
      <c r="D1134" s="27"/>
      <c r="E1134" s="27"/>
      <c r="F1134" s="27"/>
      <c r="G1134" s="27"/>
    </row>
    <row r="1135" spans="2:7" x14ac:dyDescent="0.3">
      <c r="B1135" s="27"/>
      <c r="C1135" s="27"/>
      <c r="D1135" s="27"/>
      <c r="E1135" s="27"/>
      <c r="F1135" s="27"/>
      <c r="G1135" s="27"/>
    </row>
    <row r="1136" spans="2:7" x14ac:dyDescent="0.3">
      <c r="B1136" s="27"/>
      <c r="C1136" s="27"/>
      <c r="D1136" s="27"/>
      <c r="E1136" s="27"/>
      <c r="F1136" s="27"/>
      <c r="G1136" s="27"/>
    </row>
    <row r="1137" spans="2:7" x14ac:dyDescent="0.3">
      <c r="B1137" s="27"/>
      <c r="C1137" s="27"/>
      <c r="D1137" s="27"/>
      <c r="E1137" s="27"/>
      <c r="F1137" s="27"/>
      <c r="G1137" s="27"/>
    </row>
    <row r="1138" spans="2:7" x14ac:dyDescent="0.3">
      <c r="B1138" s="27"/>
      <c r="C1138" s="27"/>
      <c r="D1138" s="27"/>
      <c r="E1138" s="27"/>
      <c r="F1138" s="27"/>
      <c r="G1138" s="27"/>
    </row>
    <row r="1139" spans="2:7" x14ac:dyDescent="0.3">
      <c r="B1139" s="27"/>
      <c r="C1139" s="27"/>
      <c r="D1139" s="27"/>
      <c r="E1139" s="27"/>
      <c r="F1139" s="27"/>
      <c r="G1139" s="27"/>
    </row>
    <row r="1140" spans="2:7" x14ac:dyDescent="0.3">
      <c r="B1140" s="27"/>
      <c r="C1140" s="27"/>
      <c r="D1140" s="27"/>
      <c r="E1140" s="27"/>
      <c r="F1140" s="27"/>
      <c r="G1140" s="27"/>
    </row>
    <row r="1141" spans="2:7" x14ac:dyDescent="0.3">
      <c r="B1141" s="27"/>
      <c r="C1141" s="27"/>
      <c r="D1141" s="27"/>
      <c r="E1141" s="27"/>
      <c r="F1141" s="27"/>
      <c r="G1141" s="27"/>
    </row>
    <row r="1142" spans="2:7" x14ac:dyDescent="0.3">
      <c r="B1142" s="27"/>
      <c r="C1142" s="27"/>
      <c r="D1142" s="27"/>
      <c r="E1142" s="27"/>
      <c r="F1142" s="27"/>
      <c r="G1142" s="27"/>
    </row>
    <row r="1143" spans="2:7" x14ac:dyDescent="0.3">
      <c r="B1143" s="27"/>
      <c r="C1143" s="27"/>
      <c r="D1143" s="27"/>
      <c r="E1143" s="27"/>
      <c r="F1143" s="27"/>
      <c r="G1143" s="27"/>
    </row>
    <row r="1144" spans="2:7" x14ac:dyDescent="0.3">
      <c r="B1144" s="27"/>
      <c r="C1144" s="27"/>
      <c r="D1144" s="27"/>
      <c r="E1144" s="27"/>
      <c r="F1144" s="27"/>
      <c r="G1144" s="27"/>
    </row>
    <row r="1145" spans="2:7" x14ac:dyDescent="0.3">
      <c r="B1145" s="27"/>
      <c r="C1145" s="27"/>
      <c r="D1145" s="27"/>
      <c r="E1145" s="27"/>
      <c r="F1145" s="27"/>
      <c r="G1145" s="27"/>
    </row>
    <row r="1146" spans="2:7" x14ac:dyDescent="0.3">
      <c r="B1146" s="27"/>
      <c r="C1146" s="27"/>
      <c r="D1146" s="27"/>
      <c r="E1146" s="27"/>
      <c r="F1146" s="27"/>
      <c r="G1146" s="27"/>
    </row>
    <row r="1147" spans="2:7" x14ac:dyDescent="0.3">
      <c r="B1147" s="27"/>
      <c r="C1147" s="27"/>
      <c r="D1147" s="27"/>
      <c r="E1147" s="27"/>
      <c r="F1147" s="27"/>
      <c r="G1147" s="27"/>
    </row>
    <row r="1148" spans="2:7" x14ac:dyDescent="0.3">
      <c r="B1148" s="27"/>
      <c r="C1148" s="27"/>
      <c r="D1148" s="27"/>
      <c r="E1148" s="27"/>
      <c r="F1148" s="27"/>
      <c r="G1148" s="27"/>
    </row>
    <row r="1149" spans="2:7" x14ac:dyDescent="0.3">
      <c r="B1149" s="27"/>
      <c r="C1149" s="27"/>
      <c r="D1149" s="27"/>
      <c r="E1149" s="27"/>
      <c r="F1149" s="27"/>
      <c r="G1149" s="27"/>
    </row>
    <row r="1150" spans="2:7" x14ac:dyDescent="0.3">
      <c r="B1150" s="27"/>
      <c r="C1150" s="27"/>
      <c r="D1150" s="27"/>
      <c r="E1150" s="27"/>
      <c r="F1150" s="27"/>
      <c r="G1150" s="27"/>
    </row>
    <row r="1151" spans="2:7" x14ac:dyDescent="0.3">
      <c r="B1151" s="27"/>
      <c r="C1151" s="27"/>
      <c r="D1151" s="27"/>
      <c r="E1151" s="27"/>
      <c r="F1151" s="27"/>
      <c r="G1151" s="27"/>
    </row>
    <row r="1152" spans="2:7" x14ac:dyDescent="0.3">
      <c r="B1152" s="27"/>
      <c r="C1152" s="27"/>
      <c r="D1152" s="27"/>
      <c r="E1152" s="27"/>
      <c r="F1152" s="27"/>
      <c r="G1152" s="27"/>
    </row>
    <row r="1153" spans="2:7" x14ac:dyDescent="0.3">
      <c r="B1153" s="27"/>
      <c r="C1153" s="27"/>
      <c r="D1153" s="27"/>
      <c r="E1153" s="27"/>
      <c r="F1153" s="27"/>
      <c r="G1153" s="27"/>
    </row>
    <row r="1154" spans="2:7" x14ac:dyDescent="0.3">
      <c r="B1154" s="27"/>
      <c r="C1154" s="27"/>
      <c r="D1154" s="27"/>
      <c r="E1154" s="27"/>
      <c r="F1154" s="27"/>
      <c r="G1154" s="27"/>
    </row>
    <row r="1155" spans="2:7" x14ac:dyDescent="0.3">
      <c r="B1155" s="27"/>
      <c r="C1155" s="27"/>
      <c r="D1155" s="27"/>
      <c r="E1155" s="27"/>
      <c r="F1155" s="27"/>
      <c r="G1155" s="27"/>
    </row>
    <row r="1156" spans="2:7" x14ac:dyDescent="0.3">
      <c r="B1156" s="27"/>
      <c r="C1156" s="27"/>
      <c r="D1156" s="27"/>
      <c r="E1156" s="27"/>
      <c r="F1156" s="27"/>
      <c r="G1156" s="27"/>
    </row>
    <row r="1157" spans="2:7" x14ac:dyDescent="0.3">
      <c r="B1157" s="27"/>
      <c r="C1157" s="27"/>
      <c r="D1157" s="27"/>
      <c r="E1157" s="27"/>
      <c r="F1157" s="27"/>
      <c r="G1157" s="27"/>
    </row>
    <row r="1158" spans="2:7" x14ac:dyDescent="0.3">
      <c r="B1158" s="27"/>
      <c r="C1158" s="27"/>
      <c r="D1158" s="27"/>
      <c r="E1158" s="27"/>
      <c r="F1158" s="27"/>
      <c r="G1158" s="27"/>
    </row>
    <row r="1159" spans="2:7" x14ac:dyDescent="0.3">
      <c r="B1159" s="27"/>
      <c r="C1159" s="27"/>
      <c r="D1159" s="27"/>
      <c r="E1159" s="27"/>
      <c r="F1159" s="27"/>
      <c r="G1159" s="27"/>
    </row>
    <row r="1160" spans="2:7" x14ac:dyDescent="0.3">
      <c r="B1160" s="27"/>
      <c r="C1160" s="27"/>
      <c r="D1160" s="27"/>
      <c r="E1160" s="27"/>
      <c r="F1160" s="27"/>
      <c r="G1160" s="27"/>
    </row>
    <row r="1161" spans="2:7" x14ac:dyDescent="0.3">
      <c r="B1161" s="27"/>
      <c r="C1161" s="27"/>
      <c r="D1161" s="27"/>
      <c r="E1161" s="27"/>
      <c r="F1161" s="27"/>
      <c r="G1161" s="27"/>
    </row>
    <row r="1162" spans="2:7" x14ac:dyDescent="0.3">
      <c r="B1162" s="27"/>
      <c r="C1162" s="27"/>
      <c r="D1162" s="27"/>
      <c r="E1162" s="27"/>
      <c r="F1162" s="27"/>
      <c r="G1162" s="27"/>
    </row>
    <row r="1163" spans="2:7" x14ac:dyDescent="0.3">
      <c r="B1163" s="27"/>
      <c r="C1163" s="27"/>
      <c r="D1163" s="27"/>
      <c r="E1163" s="27"/>
      <c r="F1163" s="27"/>
      <c r="G1163" s="27"/>
    </row>
    <row r="1164" spans="2:7" x14ac:dyDescent="0.3">
      <c r="B1164" s="27"/>
      <c r="C1164" s="27"/>
      <c r="D1164" s="27"/>
      <c r="E1164" s="27"/>
      <c r="F1164" s="27"/>
      <c r="G1164" s="27"/>
    </row>
    <row r="1165" spans="2:7" x14ac:dyDescent="0.3">
      <c r="B1165" s="27"/>
      <c r="C1165" s="27"/>
      <c r="D1165" s="27"/>
      <c r="E1165" s="27"/>
      <c r="F1165" s="27"/>
      <c r="G1165" s="27"/>
    </row>
    <row r="1166" spans="2:7" x14ac:dyDescent="0.3">
      <c r="B1166" s="27"/>
      <c r="C1166" s="27"/>
      <c r="D1166" s="27"/>
      <c r="E1166" s="27"/>
      <c r="F1166" s="27"/>
      <c r="G1166" s="27"/>
    </row>
    <row r="1167" spans="2:7" x14ac:dyDescent="0.3">
      <c r="B1167" s="27"/>
      <c r="C1167" s="27"/>
      <c r="D1167" s="27"/>
      <c r="E1167" s="27"/>
      <c r="F1167" s="27"/>
      <c r="G1167" s="27"/>
    </row>
    <row r="1168" spans="2:7" x14ac:dyDescent="0.3">
      <c r="B1168" s="27"/>
      <c r="C1168" s="27"/>
      <c r="D1168" s="27"/>
      <c r="E1168" s="27"/>
      <c r="F1168" s="27"/>
      <c r="G1168" s="27"/>
    </row>
    <row r="1169" spans="2:7" x14ac:dyDescent="0.3">
      <c r="B1169" s="27"/>
      <c r="C1169" s="27"/>
      <c r="D1169" s="27"/>
      <c r="E1169" s="27"/>
      <c r="F1169" s="27"/>
      <c r="G1169" s="27"/>
    </row>
    <row r="1170" spans="2:7" x14ac:dyDescent="0.3">
      <c r="B1170" s="27"/>
      <c r="C1170" s="27"/>
      <c r="D1170" s="27"/>
      <c r="E1170" s="27"/>
      <c r="F1170" s="27"/>
      <c r="G1170" s="27"/>
    </row>
    <row r="1171" spans="2:7" x14ac:dyDescent="0.3">
      <c r="B1171" s="27"/>
      <c r="C1171" s="27"/>
      <c r="D1171" s="27"/>
      <c r="E1171" s="27"/>
      <c r="F1171" s="27"/>
      <c r="G1171" s="27"/>
    </row>
    <row r="1172" spans="2:7" x14ac:dyDescent="0.3">
      <c r="B1172" s="27"/>
      <c r="C1172" s="27"/>
      <c r="D1172" s="27"/>
      <c r="E1172" s="27"/>
      <c r="F1172" s="27"/>
      <c r="G1172" s="27"/>
    </row>
    <row r="1173" spans="2:7" x14ac:dyDescent="0.3">
      <c r="B1173" s="27"/>
      <c r="C1173" s="27"/>
      <c r="D1173" s="27"/>
      <c r="E1173" s="27"/>
      <c r="F1173" s="27"/>
      <c r="G1173" s="27"/>
    </row>
    <row r="1174" spans="2:7" x14ac:dyDescent="0.3">
      <c r="B1174" s="27"/>
      <c r="C1174" s="27"/>
      <c r="D1174" s="27"/>
      <c r="E1174" s="27"/>
      <c r="F1174" s="27"/>
      <c r="G1174" s="27"/>
    </row>
    <row r="1175" spans="2:7" x14ac:dyDescent="0.3">
      <c r="B1175" s="27"/>
      <c r="C1175" s="27"/>
      <c r="D1175" s="27"/>
      <c r="E1175" s="27"/>
      <c r="F1175" s="27"/>
      <c r="G1175" s="27"/>
    </row>
    <row r="1176" spans="2:7" x14ac:dyDescent="0.3">
      <c r="B1176" s="27"/>
      <c r="C1176" s="27"/>
      <c r="D1176" s="27"/>
      <c r="E1176" s="27"/>
      <c r="F1176" s="27"/>
      <c r="G1176" s="27"/>
    </row>
    <row r="1177" spans="2:7" x14ac:dyDescent="0.3">
      <c r="B1177" s="27"/>
      <c r="C1177" s="27"/>
      <c r="D1177" s="27"/>
      <c r="E1177" s="27"/>
      <c r="F1177" s="27"/>
      <c r="G1177" s="27"/>
    </row>
    <row r="1178" spans="2:7" x14ac:dyDescent="0.3">
      <c r="B1178" s="27"/>
      <c r="C1178" s="27"/>
      <c r="D1178" s="27"/>
      <c r="E1178" s="27"/>
      <c r="F1178" s="27"/>
      <c r="G1178" s="27"/>
    </row>
    <row r="1179" spans="2:7" x14ac:dyDescent="0.3">
      <c r="B1179" s="27"/>
      <c r="C1179" s="27"/>
      <c r="D1179" s="27"/>
      <c r="E1179" s="27"/>
      <c r="F1179" s="27"/>
      <c r="G1179" s="27"/>
    </row>
    <row r="1180" spans="2:7" x14ac:dyDescent="0.3">
      <c r="B1180" s="27"/>
      <c r="C1180" s="27"/>
      <c r="D1180" s="27"/>
      <c r="E1180" s="27"/>
      <c r="F1180" s="27"/>
      <c r="G1180" s="27"/>
    </row>
    <row r="1181" spans="2:7" x14ac:dyDescent="0.3">
      <c r="B1181" s="27"/>
      <c r="C1181" s="27"/>
      <c r="D1181" s="27"/>
      <c r="E1181" s="27"/>
      <c r="F1181" s="27"/>
      <c r="G1181" s="27"/>
    </row>
    <row r="1182" spans="2:7" x14ac:dyDescent="0.3">
      <c r="B1182" s="27"/>
      <c r="C1182" s="27"/>
      <c r="D1182" s="27"/>
      <c r="E1182" s="27"/>
      <c r="F1182" s="27"/>
      <c r="G1182" s="27"/>
    </row>
    <row r="1183" spans="2:7" x14ac:dyDescent="0.3">
      <c r="B1183" s="27"/>
      <c r="C1183" s="27"/>
      <c r="D1183" s="27"/>
      <c r="E1183" s="27"/>
      <c r="F1183" s="27"/>
      <c r="G1183" s="27"/>
    </row>
    <row r="1184" spans="2:7" x14ac:dyDescent="0.3">
      <c r="B1184" s="27"/>
      <c r="C1184" s="27"/>
      <c r="D1184" s="27"/>
      <c r="E1184" s="27"/>
      <c r="F1184" s="27"/>
      <c r="G1184" s="27"/>
    </row>
    <row r="1185" spans="2:7" x14ac:dyDescent="0.3">
      <c r="B1185" s="27"/>
      <c r="C1185" s="27"/>
      <c r="D1185" s="27"/>
      <c r="E1185" s="27"/>
      <c r="F1185" s="27"/>
      <c r="G1185" s="27"/>
    </row>
    <row r="1186" spans="2:7" x14ac:dyDescent="0.3">
      <c r="B1186" s="27"/>
      <c r="C1186" s="27"/>
      <c r="D1186" s="27"/>
      <c r="E1186" s="27"/>
      <c r="F1186" s="27"/>
      <c r="G1186" s="27"/>
    </row>
    <row r="1187" spans="2:7" x14ac:dyDescent="0.3">
      <c r="B1187" s="27"/>
      <c r="C1187" s="27"/>
      <c r="D1187" s="27"/>
      <c r="E1187" s="27"/>
      <c r="F1187" s="27"/>
      <c r="G1187" s="27"/>
    </row>
    <row r="1188" spans="2:7" x14ac:dyDescent="0.3">
      <c r="B1188" s="27"/>
      <c r="C1188" s="27"/>
      <c r="D1188" s="27"/>
      <c r="E1188" s="27"/>
      <c r="F1188" s="27"/>
      <c r="G1188" s="27"/>
    </row>
    <row r="1189" spans="2:7" x14ac:dyDescent="0.3">
      <c r="B1189" s="27"/>
      <c r="C1189" s="27"/>
      <c r="D1189" s="27"/>
      <c r="E1189" s="27"/>
      <c r="F1189" s="27"/>
      <c r="G1189" s="27"/>
    </row>
    <row r="1190" spans="2:7" x14ac:dyDescent="0.3">
      <c r="B1190" s="27"/>
      <c r="C1190" s="27"/>
      <c r="D1190" s="27"/>
      <c r="E1190" s="27"/>
      <c r="F1190" s="27"/>
      <c r="G1190" s="27"/>
    </row>
    <row r="1191" spans="2:7" x14ac:dyDescent="0.3">
      <c r="B1191" s="27"/>
      <c r="C1191" s="27"/>
      <c r="D1191" s="27"/>
      <c r="E1191" s="27"/>
      <c r="F1191" s="27"/>
      <c r="G1191" s="27"/>
    </row>
    <row r="1192" spans="2:7" x14ac:dyDescent="0.3">
      <c r="B1192" s="27"/>
      <c r="C1192" s="27"/>
      <c r="D1192" s="27"/>
      <c r="E1192" s="27"/>
      <c r="F1192" s="27"/>
      <c r="G1192" s="27"/>
    </row>
    <row r="1193" spans="2:7" x14ac:dyDescent="0.3">
      <c r="B1193" s="27"/>
      <c r="C1193" s="27"/>
      <c r="D1193" s="27"/>
      <c r="E1193" s="27"/>
      <c r="F1193" s="27"/>
      <c r="G1193" s="27"/>
    </row>
    <row r="1194" spans="2:7" x14ac:dyDescent="0.3">
      <c r="B1194" s="27"/>
      <c r="C1194" s="27"/>
      <c r="D1194" s="27"/>
      <c r="E1194" s="27"/>
      <c r="F1194" s="27"/>
      <c r="G1194" s="27"/>
    </row>
    <row r="1195" spans="2:7" x14ac:dyDescent="0.3">
      <c r="B1195" s="27"/>
      <c r="C1195" s="27"/>
      <c r="D1195" s="27"/>
      <c r="E1195" s="27"/>
      <c r="F1195" s="27"/>
      <c r="G1195" s="27"/>
    </row>
    <row r="1196" spans="2:7" x14ac:dyDescent="0.3">
      <c r="B1196" s="27"/>
      <c r="C1196" s="27"/>
      <c r="D1196" s="27"/>
      <c r="E1196" s="27"/>
      <c r="F1196" s="27"/>
      <c r="G1196" s="27"/>
    </row>
    <row r="1197" spans="2:7" x14ac:dyDescent="0.3">
      <c r="B1197" s="27"/>
      <c r="C1197" s="27"/>
      <c r="D1197" s="27"/>
      <c r="E1197" s="27"/>
      <c r="F1197" s="27"/>
      <c r="G1197" s="27"/>
    </row>
    <row r="1198" spans="2:7" x14ac:dyDescent="0.3">
      <c r="B1198" s="27"/>
      <c r="C1198" s="27"/>
      <c r="D1198" s="27"/>
      <c r="E1198" s="27"/>
      <c r="F1198" s="27"/>
      <c r="G1198" s="27"/>
    </row>
    <row r="1199" spans="2:7" x14ac:dyDescent="0.3">
      <c r="B1199" s="27"/>
      <c r="C1199" s="27"/>
      <c r="D1199" s="27"/>
      <c r="E1199" s="27"/>
      <c r="F1199" s="27"/>
      <c r="G1199" s="27"/>
    </row>
    <row r="1200" spans="2:7" x14ac:dyDescent="0.3">
      <c r="B1200" s="27"/>
      <c r="C1200" s="27"/>
      <c r="D1200" s="27"/>
      <c r="E1200" s="27"/>
      <c r="F1200" s="27"/>
      <c r="G1200" s="27"/>
    </row>
    <row r="1201" spans="2:7" x14ac:dyDescent="0.3">
      <c r="B1201" s="27"/>
      <c r="C1201" s="27"/>
      <c r="D1201" s="27"/>
      <c r="E1201" s="27"/>
      <c r="F1201" s="27"/>
      <c r="G1201" s="27"/>
    </row>
    <row r="1202" spans="2:7" x14ac:dyDescent="0.3">
      <c r="B1202" s="27"/>
      <c r="C1202" s="27"/>
      <c r="D1202" s="27"/>
      <c r="E1202" s="27"/>
      <c r="F1202" s="27"/>
      <c r="G1202" s="27"/>
    </row>
    <row r="1203" spans="2:7" x14ac:dyDescent="0.3">
      <c r="B1203" s="27"/>
      <c r="C1203" s="27"/>
      <c r="D1203" s="27"/>
      <c r="E1203" s="27"/>
      <c r="F1203" s="27"/>
      <c r="G1203" s="27"/>
    </row>
    <row r="1204" spans="2:7" x14ac:dyDescent="0.3">
      <c r="B1204" s="27"/>
      <c r="C1204" s="27"/>
      <c r="D1204" s="27"/>
      <c r="E1204" s="27"/>
      <c r="F1204" s="27"/>
      <c r="G1204" s="27"/>
    </row>
    <row r="1205" spans="2:7" x14ac:dyDescent="0.3">
      <c r="B1205" s="27"/>
      <c r="C1205" s="27"/>
      <c r="D1205" s="27"/>
      <c r="E1205" s="27"/>
      <c r="F1205" s="27"/>
      <c r="G1205" s="27"/>
    </row>
    <row r="1206" spans="2:7" x14ac:dyDescent="0.3">
      <c r="B1206" s="27"/>
      <c r="C1206" s="27"/>
      <c r="D1206" s="27"/>
      <c r="E1206" s="27"/>
      <c r="F1206" s="27"/>
      <c r="G1206" s="27"/>
    </row>
    <row r="1207" spans="2:7" x14ac:dyDescent="0.3">
      <c r="B1207" s="27"/>
      <c r="C1207" s="27"/>
      <c r="D1207" s="27"/>
      <c r="E1207" s="27"/>
      <c r="F1207" s="27"/>
      <c r="G1207" s="27"/>
    </row>
    <row r="1208" spans="2:7" x14ac:dyDescent="0.3">
      <c r="B1208" s="27"/>
      <c r="C1208" s="27"/>
      <c r="D1208" s="27"/>
      <c r="E1208" s="27"/>
      <c r="F1208" s="27"/>
      <c r="G1208" s="27"/>
    </row>
    <row r="1209" spans="2:7" x14ac:dyDescent="0.3">
      <c r="B1209" s="27"/>
      <c r="C1209" s="27"/>
      <c r="D1209" s="27"/>
      <c r="E1209" s="27"/>
      <c r="F1209" s="27"/>
      <c r="G1209" s="27"/>
    </row>
    <row r="1210" spans="2:7" x14ac:dyDescent="0.3">
      <c r="B1210" s="27"/>
      <c r="C1210" s="27"/>
      <c r="D1210" s="27"/>
      <c r="E1210" s="27"/>
      <c r="F1210" s="27"/>
      <c r="G1210" s="27"/>
    </row>
    <row r="1211" spans="2:7" x14ac:dyDescent="0.3">
      <c r="B1211" s="27"/>
      <c r="C1211" s="27"/>
      <c r="D1211" s="27"/>
      <c r="E1211" s="27"/>
      <c r="F1211" s="27"/>
      <c r="G1211" s="27"/>
    </row>
    <row r="1212" spans="2:7" x14ac:dyDescent="0.3">
      <c r="B1212" s="27"/>
      <c r="C1212" s="27"/>
      <c r="D1212" s="27"/>
      <c r="E1212" s="27"/>
      <c r="F1212" s="27"/>
      <c r="G1212" s="27"/>
    </row>
    <row r="1213" spans="2:7" x14ac:dyDescent="0.3">
      <c r="B1213" s="27"/>
      <c r="C1213" s="27"/>
      <c r="D1213" s="27"/>
      <c r="E1213" s="27"/>
      <c r="F1213" s="27"/>
      <c r="G1213" s="27"/>
    </row>
    <row r="1214" spans="2:7" x14ac:dyDescent="0.3">
      <c r="B1214" s="27"/>
      <c r="C1214" s="27"/>
      <c r="D1214" s="27"/>
      <c r="E1214" s="27"/>
      <c r="F1214" s="27"/>
      <c r="G1214" s="27"/>
    </row>
    <row r="1215" spans="2:7" x14ac:dyDescent="0.3">
      <c r="B1215" s="27"/>
      <c r="C1215" s="27"/>
      <c r="D1215" s="27"/>
      <c r="E1215" s="27"/>
      <c r="F1215" s="27"/>
      <c r="G1215" s="27"/>
    </row>
    <row r="1216" spans="2:7" x14ac:dyDescent="0.3">
      <c r="B1216" s="27"/>
      <c r="C1216" s="27"/>
      <c r="D1216" s="27"/>
      <c r="E1216" s="27"/>
      <c r="F1216" s="27"/>
      <c r="G1216" s="27"/>
    </row>
    <row r="1217" spans="2:7" x14ac:dyDescent="0.3">
      <c r="B1217" s="27"/>
      <c r="C1217" s="27"/>
      <c r="D1217" s="27"/>
      <c r="E1217" s="27"/>
      <c r="F1217" s="27"/>
      <c r="G1217" s="27"/>
    </row>
    <row r="1218" spans="2:7" x14ac:dyDescent="0.3">
      <c r="B1218" s="27"/>
      <c r="C1218" s="27"/>
      <c r="D1218" s="27"/>
      <c r="E1218" s="27"/>
      <c r="F1218" s="27"/>
      <c r="G1218" s="27"/>
    </row>
    <row r="1219" spans="2:7" x14ac:dyDescent="0.3">
      <c r="B1219" s="27"/>
      <c r="C1219" s="27"/>
      <c r="D1219" s="27"/>
      <c r="E1219" s="27"/>
      <c r="F1219" s="27"/>
      <c r="G1219" s="27"/>
    </row>
    <row r="1220" spans="2:7" x14ac:dyDescent="0.3">
      <c r="B1220" s="27"/>
      <c r="C1220" s="27"/>
      <c r="D1220" s="27"/>
      <c r="E1220" s="27"/>
      <c r="F1220" s="27"/>
      <c r="G1220" s="27"/>
    </row>
    <row r="1221" spans="2:7" x14ac:dyDescent="0.3">
      <c r="B1221" s="27"/>
      <c r="C1221" s="27"/>
      <c r="D1221" s="27"/>
      <c r="E1221" s="27"/>
      <c r="F1221" s="27"/>
      <c r="G1221" s="27"/>
    </row>
    <row r="1222" spans="2:7" x14ac:dyDescent="0.3">
      <c r="B1222" s="27"/>
      <c r="C1222" s="27"/>
      <c r="D1222" s="27"/>
      <c r="E1222" s="27"/>
      <c r="F1222" s="27"/>
      <c r="G1222" s="27"/>
    </row>
    <row r="1223" spans="2:7" x14ac:dyDescent="0.3">
      <c r="B1223" s="27"/>
      <c r="C1223" s="27"/>
      <c r="D1223" s="27"/>
      <c r="E1223" s="27"/>
      <c r="F1223" s="27"/>
      <c r="G1223" s="27"/>
    </row>
    <row r="1224" spans="2:7" x14ac:dyDescent="0.3">
      <c r="B1224" s="27"/>
      <c r="C1224" s="27"/>
      <c r="D1224" s="27"/>
      <c r="E1224" s="27"/>
      <c r="F1224" s="27"/>
      <c r="G1224" s="27"/>
    </row>
    <row r="1225" spans="2:7" x14ac:dyDescent="0.3">
      <c r="B1225" s="27"/>
      <c r="C1225" s="27"/>
      <c r="D1225" s="27"/>
      <c r="E1225" s="27"/>
      <c r="F1225" s="27"/>
      <c r="G1225" s="27"/>
    </row>
    <row r="1226" spans="2:7" x14ac:dyDescent="0.3">
      <c r="B1226" s="27"/>
      <c r="C1226" s="27"/>
      <c r="D1226" s="27"/>
      <c r="E1226" s="27"/>
      <c r="F1226" s="27"/>
      <c r="G1226" s="27"/>
    </row>
    <row r="1227" spans="2:7" x14ac:dyDescent="0.3">
      <c r="B1227" s="27"/>
      <c r="C1227" s="27"/>
      <c r="D1227" s="27"/>
      <c r="E1227" s="27"/>
      <c r="F1227" s="27"/>
      <c r="G1227" s="27"/>
    </row>
    <row r="1228" spans="2:7" x14ac:dyDescent="0.3">
      <c r="B1228" s="27"/>
      <c r="C1228" s="27"/>
      <c r="D1228" s="27"/>
      <c r="E1228" s="27"/>
      <c r="F1228" s="27"/>
      <c r="G1228" s="27"/>
    </row>
    <row r="1229" spans="2:7" x14ac:dyDescent="0.3">
      <c r="B1229" s="27"/>
      <c r="C1229" s="27"/>
      <c r="D1229" s="27"/>
      <c r="E1229" s="27"/>
      <c r="F1229" s="27"/>
      <c r="G1229" s="27"/>
    </row>
    <row r="1230" spans="2:7" x14ac:dyDescent="0.3">
      <c r="B1230" s="27"/>
      <c r="C1230" s="27"/>
      <c r="D1230" s="27"/>
      <c r="E1230" s="27"/>
      <c r="F1230" s="27"/>
      <c r="G1230" s="27"/>
    </row>
    <row r="1231" spans="2:7" x14ac:dyDescent="0.3">
      <c r="B1231" s="27"/>
      <c r="C1231" s="27"/>
      <c r="D1231" s="27"/>
      <c r="E1231" s="27"/>
      <c r="F1231" s="27"/>
      <c r="G1231" s="27"/>
    </row>
    <row r="1232" spans="2:7" x14ac:dyDescent="0.3">
      <c r="B1232" s="27"/>
      <c r="C1232" s="27"/>
      <c r="D1232" s="27"/>
      <c r="E1232" s="27"/>
      <c r="F1232" s="27"/>
      <c r="G1232" s="27"/>
    </row>
    <row r="1233" spans="2:7" x14ac:dyDescent="0.3">
      <c r="B1233" s="27"/>
      <c r="C1233" s="27"/>
      <c r="D1233" s="27"/>
      <c r="E1233" s="27"/>
      <c r="F1233" s="27"/>
      <c r="G1233" s="27"/>
    </row>
    <row r="1234" spans="2:7" x14ac:dyDescent="0.3">
      <c r="B1234" s="27"/>
      <c r="C1234" s="27"/>
      <c r="D1234" s="27"/>
      <c r="E1234" s="27"/>
      <c r="F1234" s="27"/>
      <c r="G1234" s="27"/>
    </row>
    <row r="1235" spans="2:7" x14ac:dyDescent="0.3">
      <c r="B1235" s="27"/>
      <c r="C1235" s="27"/>
      <c r="D1235" s="27"/>
      <c r="E1235" s="27"/>
      <c r="F1235" s="27"/>
      <c r="G1235" s="27"/>
    </row>
    <row r="1236" spans="2:7" x14ac:dyDescent="0.3">
      <c r="B1236" s="27"/>
      <c r="C1236" s="27"/>
      <c r="D1236" s="27"/>
      <c r="E1236" s="27"/>
      <c r="F1236" s="27"/>
      <c r="G1236" s="27"/>
    </row>
    <row r="1237" spans="2:7" x14ac:dyDescent="0.3">
      <c r="B1237" s="27"/>
      <c r="C1237" s="27"/>
      <c r="D1237" s="27"/>
      <c r="E1237" s="27"/>
      <c r="F1237" s="27"/>
      <c r="G1237" s="27"/>
    </row>
    <row r="1238" spans="2:7" x14ac:dyDescent="0.3">
      <c r="B1238" s="27"/>
      <c r="C1238" s="27"/>
      <c r="D1238" s="27"/>
      <c r="E1238" s="27"/>
      <c r="F1238" s="27"/>
      <c r="G1238" s="27"/>
    </row>
    <row r="1239" spans="2:7" x14ac:dyDescent="0.3">
      <c r="B1239" s="27"/>
      <c r="C1239" s="27"/>
      <c r="D1239" s="27"/>
      <c r="E1239" s="27"/>
      <c r="F1239" s="27"/>
      <c r="G1239" s="27"/>
    </row>
    <row r="1240" spans="2:7" x14ac:dyDescent="0.3">
      <c r="B1240" s="27"/>
      <c r="C1240" s="27"/>
      <c r="D1240" s="27"/>
      <c r="E1240" s="27"/>
      <c r="F1240" s="27"/>
      <c r="G1240" s="27"/>
    </row>
    <row r="1241" spans="2:7" x14ac:dyDescent="0.3">
      <c r="B1241" s="27"/>
      <c r="C1241" s="27"/>
      <c r="D1241" s="27"/>
      <c r="E1241" s="27"/>
      <c r="F1241" s="27"/>
      <c r="G1241" s="27"/>
    </row>
    <row r="1242" spans="2:7" x14ac:dyDescent="0.3">
      <c r="B1242" s="27"/>
      <c r="C1242" s="27"/>
      <c r="D1242" s="27"/>
      <c r="E1242" s="27"/>
      <c r="F1242" s="27"/>
      <c r="G1242" s="27"/>
    </row>
    <row r="1243" spans="2:7" x14ac:dyDescent="0.3">
      <c r="B1243" s="27"/>
      <c r="C1243" s="27"/>
      <c r="D1243" s="27"/>
      <c r="E1243" s="27"/>
      <c r="F1243" s="27"/>
      <c r="G1243" s="27"/>
    </row>
    <row r="1244" spans="2:7" x14ac:dyDescent="0.3">
      <c r="B1244" s="27"/>
      <c r="C1244" s="27"/>
      <c r="D1244" s="27"/>
      <c r="E1244" s="27"/>
      <c r="F1244" s="27"/>
      <c r="G1244" s="27"/>
    </row>
    <row r="1245" spans="2:7" x14ac:dyDescent="0.3">
      <c r="B1245" s="27"/>
      <c r="C1245" s="27"/>
      <c r="D1245" s="27"/>
      <c r="E1245" s="27"/>
      <c r="F1245" s="27"/>
      <c r="G1245" s="27"/>
    </row>
    <row r="1246" spans="2:7" x14ac:dyDescent="0.3">
      <c r="B1246" s="27"/>
      <c r="C1246" s="27"/>
      <c r="D1246" s="27"/>
      <c r="E1246" s="27"/>
      <c r="F1246" s="27"/>
      <c r="G1246" s="27"/>
    </row>
    <row r="1247" spans="2:7" x14ac:dyDescent="0.3">
      <c r="B1247" s="27"/>
      <c r="C1247" s="27"/>
      <c r="D1247" s="27"/>
      <c r="E1247" s="27"/>
      <c r="F1247" s="27"/>
      <c r="G1247" s="27"/>
    </row>
    <row r="1248" spans="2:7" x14ac:dyDescent="0.3">
      <c r="B1248" s="27"/>
      <c r="C1248" s="27"/>
      <c r="D1248" s="27"/>
      <c r="E1248" s="27"/>
      <c r="F1248" s="27"/>
      <c r="G1248" s="27"/>
    </row>
    <row r="1249" spans="2:7" x14ac:dyDescent="0.3">
      <c r="B1249" s="27"/>
      <c r="C1249" s="27"/>
      <c r="D1249" s="27"/>
      <c r="E1249" s="27"/>
      <c r="F1249" s="27"/>
      <c r="G1249" s="27"/>
    </row>
    <row r="1250" spans="2:7" x14ac:dyDescent="0.3">
      <c r="B1250" s="27"/>
      <c r="C1250" s="27"/>
      <c r="D1250" s="27"/>
      <c r="E1250" s="27"/>
      <c r="F1250" s="27"/>
      <c r="G1250" s="27"/>
    </row>
    <row r="1251" spans="2:7" x14ac:dyDescent="0.3">
      <c r="B1251" s="27"/>
      <c r="C1251" s="27"/>
      <c r="D1251" s="27"/>
      <c r="E1251" s="27"/>
      <c r="F1251" s="27"/>
      <c r="G1251" s="27"/>
    </row>
    <row r="1252" spans="2:7" x14ac:dyDescent="0.3">
      <c r="B1252" s="27"/>
      <c r="C1252" s="27"/>
      <c r="D1252" s="27"/>
      <c r="E1252" s="27"/>
      <c r="F1252" s="27"/>
      <c r="G1252" s="27"/>
    </row>
    <row r="1253" spans="2:7" x14ac:dyDescent="0.3">
      <c r="B1253" s="27"/>
      <c r="C1253" s="27"/>
      <c r="D1253" s="27"/>
      <c r="E1253" s="27"/>
      <c r="F1253" s="27"/>
      <c r="G1253" s="27"/>
    </row>
    <row r="1254" spans="2:7" x14ac:dyDescent="0.3">
      <c r="B1254" s="27"/>
      <c r="C1254" s="27"/>
      <c r="D1254" s="27"/>
      <c r="E1254" s="27"/>
      <c r="F1254" s="27"/>
      <c r="G1254" s="27"/>
    </row>
    <row r="1255" spans="2:7" x14ac:dyDescent="0.3">
      <c r="B1255" s="27"/>
      <c r="C1255" s="27"/>
      <c r="D1255" s="27"/>
      <c r="E1255" s="27"/>
      <c r="F1255" s="27"/>
      <c r="G1255" s="27"/>
    </row>
    <row r="1256" spans="2:7" x14ac:dyDescent="0.3">
      <c r="B1256" s="27"/>
      <c r="C1256" s="27"/>
      <c r="D1256" s="27"/>
      <c r="E1256" s="27"/>
      <c r="F1256" s="27"/>
      <c r="G1256" s="27"/>
    </row>
    <row r="1257" spans="2:7" x14ac:dyDescent="0.3">
      <c r="B1257" s="27"/>
      <c r="C1257" s="27"/>
      <c r="D1257" s="27"/>
      <c r="E1257" s="27"/>
      <c r="F1257" s="27"/>
      <c r="G1257" s="27"/>
    </row>
    <row r="1258" spans="2:7" x14ac:dyDescent="0.3">
      <c r="B1258" s="27"/>
      <c r="C1258" s="27"/>
      <c r="D1258" s="27"/>
      <c r="E1258" s="27"/>
      <c r="F1258" s="27"/>
      <c r="G1258" s="27"/>
    </row>
    <row r="1259" spans="2:7" x14ac:dyDescent="0.3">
      <c r="B1259" s="27"/>
      <c r="C1259" s="27"/>
      <c r="D1259" s="27"/>
      <c r="E1259" s="27"/>
      <c r="F1259" s="27"/>
      <c r="G1259" s="27"/>
    </row>
    <row r="1260" spans="2:7" x14ac:dyDescent="0.3">
      <c r="B1260" s="27"/>
      <c r="C1260" s="27"/>
      <c r="D1260" s="27"/>
      <c r="E1260" s="27"/>
      <c r="F1260" s="27"/>
      <c r="G1260" s="27"/>
    </row>
    <row r="1261" spans="2:7" x14ac:dyDescent="0.3">
      <c r="B1261" s="27"/>
      <c r="C1261" s="27"/>
      <c r="D1261" s="27"/>
      <c r="E1261" s="27"/>
      <c r="F1261" s="27"/>
      <c r="G1261" s="27"/>
    </row>
    <row r="1262" spans="2:7" x14ac:dyDescent="0.3">
      <c r="B1262" s="27"/>
      <c r="C1262" s="27"/>
      <c r="D1262" s="27"/>
      <c r="E1262" s="27"/>
      <c r="F1262" s="27"/>
      <c r="G1262" s="27"/>
    </row>
    <row r="1263" spans="2:7" x14ac:dyDescent="0.3">
      <c r="B1263" s="27"/>
      <c r="C1263" s="27"/>
      <c r="D1263" s="27"/>
      <c r="E1263" s="27"/>
      <c r="F1263" s="27"/>
      <c r="G1263" s="27"/>
    </row>
    <row r="1264" spans="2:7" x14ac:dyDescent="0.3">
      <c r="B1264" s="27"/>
      <c r="C1264" s="27"/>
      <c r="D1264" s="27"/>
      <c r="E1264" s="27"/>
      <c r="F1264" s="27"/>
      <c r="G1264" s="27"/>
    </row>
    <row r="1265" spans="2:7" x14ac:dyDescent="0.3">
      <c r="B1265" s="27"/>
      <c r="C1265" s="27"/>
      <c r="D1265" s="27"/>
      <c r="E1265" s="27"/>
      <c r="F1265" s="27"/>
      <c r="G1265" s="27"/>
    </row>
    <row r="1266" spans="2:7" x14ac:dyDescent="0.3">
      <c r="B1266" s="27"/>
      <c r="C1266" s="27"/>
      <c r="D1266" s="27"/>
      <c r="E1266" s="27"/>
      <c r="F1266" s="27"/>
      <c r="G1266" s="27"/>
    </row>
    <row r="1267" spans="2:7" x14ac:dyDescent="0.3">
      <c r="B1267" s="27"/>
      <c r="C1267" s="27"/>
      <c r="D1267" s="27"/>
      <c r="E1267" s="27"/>
      <c r="F1267" s="27"/>
      <c r="G1267" s="27"/>
    </row>
    <row r="1268" spans="2:7" x14ac:dyDescent="0.3">
      <c r="B1268" s="27"/>
      <c r="C1268" s="27"/>
      <c r="D1268" s="27"/>
      <c r="E1268" s="27"/>
      <c r="F1268" s="27"/>
      <c r="G1268" s="27"/>
    </row>
    <row r="1269" spans="2:7" x14ac:dyDescent="0.3">
      <c r="B1269" s="27"/>
      <c r="C1269" s="27"/>
      <c r="D1269" s="27"/>
      <c r="E1269" s="27"/>
      <c r="F1269" s="27"/>
      <c r="G1269" s="27"/>
    </row>
    <row r="1270" spans="2:7" x14ac:dyDescent="0.3">
      <c r="B1270" s="27"/>
      <c r="C1270" s="27"/>
      <c r="D1270" s="27"/>
      <c r="E1270" s="27"/>
      <c r="F1270" s="27"/>
      <c r="G1270" s="27"/>
    </row>
    <row r="1271" spans="2:7" x14ac:dyDescent="0.3">
      <c r="B1271" s="27"/>
      <c r="C1271" s="27"/>
      <c r="D1271" s="27"/>
      <c r="E1271" s="27"/>
      <c r="F1271" s="27"/>
      <c r="G1271" s="27"/>
    </row>
    <row r="1272" spans="2:7" x14ac:dyDescent="0.3">
      <c r="B1272" s="27"/>
      <c r="C1272" s="27"/>
      <c r="D1272" s="27"/>
      <c r="E1272" s="27"/>
      <c r="F1272" s="27"/>
      <c r="G1272" s="27"/>
    </row>
    <row r="1273" spans="2:7" x14ac:dyDescent="0.3">
      <c r="B1273" s="27"/>
      <c r="C1273" s="27"/>
      <c r="D1273" s="27"/>
      <c r="E1273" s="27"/>
      <c r="F1273" s="27"/>
      <c r="G1273" s="27"/>
    </row>
    <row r="1274" spans="2:7" x14ac:dyDescent="0.3">
      <c r="B1274" s="27"/>
      <c r="C1274" s="27"/>
      <c r="D1274" s="27"/>
      <c r="E1274" s="27"/>
      <c r="F1274" s="27"/>
      <c r="G1274" s="27"/>
    </row>
    <row r="1275" spans="2:7" x14ac:dyDescent="0.3">
      <c r="B1275" s="27"/>
      <c r="C1275" s="27"/>
      <c r="D1275" s="27"/>
      <c r="E1275" s="27"/>
      <c r="F1275" s="27"/>
      <c r="G1275" s="27"/>
    </row>
    <row r="1276" spans="2:7" x14ac:dyDescent="0.3">
      <c r="B1276" s="27"/>
      <c r="C1276" s="27"/>
      <c r="D1276" s="27"/>
      <c r="E1276" s="27"/>
      <c r="F1276" s="27"/>
      <c r="G1276" s="27"/>
    </row>
    <row r="1277" spans="2:7" x14ac:dyDescent="0.3">
      <c r="B1277" s="27"/>
      <c r="C1277" s="27"/>
      <c r="D1277" s="27"/>
      <c r="E1277" s="27"/>
      <c r="F1277" s="27"/>
      <c r="G1277" s="27"/>
    </row>
    <row r="1278" spans="2:7" x14ac:dyDescent="0.3">
      <c r="B1278" s="27"/>
      <c r="C1278" s="27"/>
      <c r="D1278" s="27"/>
      <c r="E1278" s="27"/>
      <c r="F1278" s="27"/>
      <c r="G1278" s="27"/>
    </row>
    <row r="1279" spans="2:7" x14ac:dyDescent="0.3">
      <c r="B1279" s="27"/>
      <c r="C1279" s="27"/>
      <c r="D1279" s="27"/>
      <c r="E1279" s="27"/>
      <c r="F1279" s="27"/>
      <c r="G1279" s="27"/>
    </row>
    <row r="1280" spans="2:7" x14ac:dyDescent="0.3">
      <c r="B1280" s="27"/>
      <c r="C1280" s="27"/>
      <c r="D1280" s="27"/>
      <c r="E1280" s="27"/>
      <c r="F1280" s="27"/>
      <c r="G1280" s="27"/>
    </row>
    <row r="1281" spans="2:7" x14ac:dyDescent="0.3">
      <c r="B1281" s="27"/>
      <c r="C1281" s="27"/>
      <c r="D1281" s="27"/>
      <c r="E1281" s="27"/>
      <c r="F1281" s="27"/>
      <c r="G1281" s="27"/>
    </row>
    <row r="1282" spans="2:7" x14ac:dyDescent="0.3">
      <c r="B1282" s="27"/>
      <c r="C1282" s="27"/>
      <c r="D1282" s="27"/>
      <c r="E1282" s="27"/>
      <c r="F1282" s="27"/>
      <c r="G1282" s="27"/>
    </row>
    <row r="1283" spans="2:7" x14ac:dyDescent="0.3">
      <c r="B1283" s="27"/>
      <c r="C1283" s="27"/>
      <c r="D1283" s="27"/>
      <c r="E1283" s="27"/>
      <c r="F1283" s="27"/>
      <c r="G1283" s="27"/>
    </row>
    <row r="1284" spans="2:7" x14ac:dyDescent="0.3">
      <c r="B1284" s="27"/>
      <c r="C1284" s="27"/>
      <c r="D1284" s="27"/>
      <c r="E1284" s="27"/>
      <c r="F1284" s="27"/>
      <c r="G1284" s="27"/>
    </row>
    <row r="1285" spans="2:7" x14ac:dyDescent="0.3">
      <c r="B1285" s="27"/>
      <c r="C1285" s="27"/>
      <c r="D1285" s="27"/>
      <c r="E1285" s="27"/>
      <c r="F1285" s="27"/>
      <c r="G1285" s="27"/>
    </row>
    <row r="1286" spans="2:7" x14ac:dyDescent="0.3">
      <c r="B1286" s="27"/>
      <c r="C1286" s="27"/>
      <c r="D1286" s="27"/>
      <c r="E1286" s="27"/>
      <c r="F1286" s="27"/>
      <c r="G1286" s="27"/>
    </row>
    <row r="1287" spans="2:7" x14ac:dyDescent="0.3">
      <c r="B1287" s="27"/>
      <c r="C1287" s="27"/>
      <c r="D1287" s="27"/>
      <c r="E1287" s="27"/>
      <c r="F1287" s="27"/>
      <c r="G1287" s="27"/>
    </row>
    <row r="1288" spans="2:7" x14ac:dyDescent="0.3">
      <c r="B1288" s="27"/>
      <c r="C1288" s="27"/>
      <c r="D1288" s="27"/>
      <c r="E1288" s="27"/>
      <c r="F1288" s="27"/>
      <c r="G1288" s="27"/>
    </row>
    <row r="1289" spans="2:7" x14ac:dyDescent="0.3">
      <c r="B1289" s="27"/>
      <c r="C1289" s="27"/>
      <c r="D1289" s="27"/>
      <c r="E1289" s="27"/>
      <c r="F1289" s="27"/>
      <c r="G1289" s="27"/>
    </row>
    <row r="1290" spans="2:7" x14ac:dyDescent="0.3">
      <c r="B1290" s="27"/>
      <c r="C1290" s="27"/>
      <c r="D1290" s="27"/>
      <c r="E1290" s="27"/>
      <c r="F1290" s="27"/>
      <c r="G1290" s="27"/>
    </row>
    <row r="1291" spans="2:7" x14ac:dyDescent="0.3">
      <c r="B1291" s="27"/>
      <c r="C1291" s="27"/>
      <c r="D1291" s="27"/>
      <c r="E1291" s="27"/>
      <c r="F1291" s="27"/>
      <c r="G1291" s="27"/>
    </row>
    <row r="1292" spans="2:7" x14ac:dyDescent="0.3">
      <c r="B1292" s="27"/>
      <c r="C1292" s="27"/>
      <c r="D1292" s="27"/>
      <c r="E1292" s="27"/>
      <c r="F1292" s="27"/>
      <c r="G1292" s="27"/>
    </row>
    <row r="1293" spans="2:7" x14ac:dyDescent="0.3">
      <c r="B1293" s="27"/>
      <c r="C1293" s="27"/>
      <c r="D1293" s="27"/>
      <c r="E1293" s="27"/>
      <c r="F1293" s="27"/>
      <c r="G1293" s="27"/>
    </row>
    <row r="1294" spans="2:7" x14ac:dyDescent="0.3">
      <c r="B1294" s="27"/>
      <c r="C1294" s="27"/>
      <c r="D1294" s="27"/>
      <c r="E1294" s="27"/>
      <c r="F1294" s="27"/>
      <c r="G1294" s="27"/>
    </row>
    <row r="1295" spans="2:7" x14ac:dyDescent="0.3">
      <c r="B1295" s="27"/>
      <c r="C1295" s="27"/>
      <c r="D1295" s="27"/>
      <c r="E1295" s="27"/>
      <c r="F1295" s="27"/>
      <c r="G1295" s="27"/>
    </row>
    <row r="1296" spans="2:7" x14ac:dyDescent="0.3">
      <c r="B1296" s="27"/>
      <c r="C1296" s="27"/>
      <c r="D1296" s="27"/>
      <c r="E1296" s="27"/>
      <c r="F1296" s="27"/>
      <c r="G1296" s="27"/>
    </row>
    <row r="1297" spans="2:7" x14ac:dyDescent="0.3">
      <c r="B1297" s="27"/>
      <c r="C1297" s="27"/>
      <c r="D1297" s="27"/>
      <c r="E1297" s="27"/>
      <c r="F1297" s="27"/>
      <c r="G1297" s="27"/>
    </row>
    <row r="1298" spans="2:7" x14ac:dyDescent="0.3">
      <c r="B1298" s="27"/>
      <c r="C1298" s="27"/>
      <c r="D1298" s="27"/>
      <c r="E1298" s="27"/>
      <c r="F1298" s="27"/>
      <c r="G1298" s="27"/>
    </row>
    <row r="1299" spans="2:7" x14ac:dyDescent="0.3">
      <c r="B1299" s="27"/>
      <c r="C1299" s="27"/>
      <c r="D1299" s="27"/>
      <c r="E1299" s="27"/>
      <c r="F1299" s="27"/>
      <c r="G1299" s="27"/>
    </row>
    <row r="1300" spans="2:7" x14ac:dyDescent="0.3">
      <c r="B1300" s="27"/>
      <c r="C1300" s="27"/>
      <c r="D1300" s="27"/>
      <c r="E1300" s="27"/>
      <c r="F1300" s="27"/>
      <c r="G1300" s="27"/>
    </row>
    <row r="1301" spans="2:7" x14ac:dyDescent="0.3">
      <c r="B1301" s="27"/>
      <c r="C1301" s="27"/>
      <c r="D1301" s="27"/>
      <c r="E1301" s="27"/>
      <c r="F1301" s="27"/>
      <c r="G1301" s="27"/>
    </row>
    <row r="1302" spans="2:7" x14ac:dyDescent="0.3">
      <c r="B1302" s="27"/>
      <c r="C1302" s="27"/>
      <c r="D1302" s="27"/>
      <c r="E1302" s="27"/>
      <c r="F1302" s="27"/>
      <c r="G1302" s="27"/>
    </row>
    <row r="1303" spans="2:7" x14ac:dyDescent="0.3">
      <c r="B1303" s="27"/>
      <c r="C1303" s="27"/>
      <c r="D1303" s="27"/>
      <c r="E1303" s="27"/>
      <c r="F1303" s="27"/>
      <c r="G1303" s="27"/>
    </row>
    <row r="1304" spans="2:7" x14ac:dyDescent="0.3">
      <c r="B1304" s="27"/>
      <c r="C1304" s="27"/>
      <c r="D1304" s="27"/>
      <c r="E1304" s="27"/>
      <c r="F1304" s="27"/>
      <c r="G1304" s="27"/>
    </row>
    <row r="1305" spans="2:7" x14ac:dyDescent="0.3">
      <c r="B1305" s="27"/>
      <c r="C1305" s="27"/>
      <c r="D1305" s="27"/>
      <c r="E1305" s="27"/>
      <c r="F1305" s="27"/>
      <c r="G1305" s="27"/>
    </row>
    <row r="1306" spans="2:7" x14ac:dyDescent="0.3">
      <c r="B1306" s="27"/>
      <c r="C1306" s="27"/>
      <c r="D1306" s="27"/>
      <c r="E1306" s="27"/>
      <c r="F1306" s="27"/>
      <c r="G1306" s="27"/>
    </row>
    <row r="1307" spans="2:7" x14ac:dyDescent="0.3">
      <c r="B1307" s="27"/>
      <c r="C1307" s="27"/>
      <c r="D1307" s="27"/>
      <c r="E1307" s="27"/>
      <c r="F1307" s="27"/>
      <c r="G1307" s="27"/>
    </row>
    <row r="1308" spans="2:7" x14ac:dyDescent="0.3">
      <c r="B1308" s="27"/>
      <c r="C1308" s="27"/>
      <c r="D1308" s="27"/>
      <c r="E1308" s="27"/>
      <c r="F1308" s="27"/>
      <c r="G1308" s="27"/>
    </row>
    <row r="1309" spans="2:7" x14ac:dyDescent="0.3">
      <c r="B1309" s="27"/>
      <c r="C1309" s="27"/>
      <c r="D1309" s="27"/>
      <c r="E1309" s="27"/>
      <c r="F1309" s="27"/>
      <c r="G1309" s="27"/>
    </row>
    <row r="1310" spans="2:7" x14ac:dyDescent="0.3">
      <c r="B1310" s="27"/>
      <c r="C1310" s="27"/>
      <c r="D1310" s="27"/>
      <c r="E1310" s="27"/>
      <c r="F1310" s="27"/>
      <c r="G1310" s="27"/>
    </row>
    <row r="1311" spans="2:7" x14ac:dyDescent="0.3">
      <c r="B1311" s="27"/>
      <c r="C1311" s="27"/>
      <c r="D1311" s="27"/>
      <c r="E1311" s="27"/>
      <c r="F1311" s="27"/>
      <c r="G1311" s="27"/>
    </row>
    <row r="1312" spans="2:7" x14ac:dyDescent="0.3">
      <c r="B1312" s="27"/>
      <c r="C1312" s="27"/>
      <c r="D1312" s="27"/>
      <c r="E1312" s="27"/>
      <c r="F1312" s="27"/>
      <c r="G1312" s="27"/>
    </row>
    <row r="1313" spans="2:7" x14ac:dyDescent="0.3">
      <c r="B1313" s="27"/>
      <c r="C1313" s="27"/>
      <c r="D1313" s="27"/>
      <c r="E1313" s="27"/>
      <c r="F1313" s="27"/>
      <c r="G1313" s="27"/>
    </row>
    <row r="1314" spans="2:7" x14ac:dyDescent="0.3">
      <c r="B1314" s="27"/>
      <c r="C1314" s="27"/>
      <c r="D1314" s="27"/>
      <c r="E1314" s="27"/>
      <c r="F1314" s="27"/>
      <c r="G1314" s="27"/>
    </row>
    <row r="1315" spans="2:7" x14ac:dyDescent="0.3">
      <c r="B1315" s="27"/>
      <c r="C1315" s="27"/>
      <c r="D1315" s="27"/>
      <c r="E1315" s="27"/>
      <c r="F1315" s="27"/>
      <c r="G1315" s="27"/>
    </row>
    <row r="1316" spans="2:7" x14ac:dyDescent="0.3">
      <c r="B1316" s="27"/>
      <c r="C1316" s="27"/>
      <c r="D1316" s="27"/>
      <c r="E1316" s="27"/>
      <c r="F1316" s="27"/>
      <c r="G1316" s="27"/>
    </row>
    <row r="1317" spans="2:7" x14ac:dyDescent="0.3">
      <c r="B1317" s="27"/>
      <c r="C1317" s="27"/>
      <c r="D1317" s="27"/>
      <c r="E1317" s="27"/>
      <c r="F1317" s="27"/>
      <c r="G1317" s="27"/>
    </row>
    <row r="1318" spans="2:7" x14ac:dyDescent="0.3">
      <c r="B1318" s="27"/>
      <c r="C1318" s="27"/>
      <c r="D1318" s="27"/>
      <c r="E1318" s="27"/>
      <c r="F1318" s="27"/>
      <c r="G1318" s="27"/>
    </row>
    <row r="1319" spans="2:7" x14ac:dyDescent="0.3">
      <c r="B1319" s="27"/>
      <c r="C1319" s="27"/>
      <c r="D1319" s="27"/>
      <c r="E1319" s="27"/>
      <c r="F1319" s="27"/>
      <c r="G1319" s="27"/>
    </row>
    <row r="1320" spans="2:7" x14ac:dyDescent="0.3">
      <c r="B1320" s="27"/>
      <c r="C1320" s="27"/>
      <c r="D1320" s="27"/>
      <c r="E1320" s="27"/>
      <c r="F1320" s="27"/>
      <c r="G1320" s="27"/>
    </row>
    <row r="1321" spans="2:7" x14ac:dyDescent="0.3">
      <c r="B1321" s="27"/>
      <c r="C1321" s="27"/>
      <c r="D1321" s="27"/>
      <c r="E1321" s="27"/>
      <c r="F1321" s="27"/>
      <c r="G1321" s="27"/>
    </row>
    <row r="1322" spans="2:7" x14ac:dyDescent="0.3">
      <c r="B1322" s="27"/>
      <c r="C1322" s="27"/>
      <c r="D1322" s="27"/>
      <c r="E1322" s="27"/>
      <c r="F1322" s="27"/>
      <c r="G1322" s="27"/>
    </row>
    <row r="1323" spans="2:7" x14ac:dyDescent="0.3">
      <c r="B1323" s="27"/>
      <c r="C1323" s="27"/>
      <c r="D1323" s="27"/>
      <c r="E1323" s="27"/>
      <c r="F1323" s="27"/>
      <c r="G1323" s="27"/>
    </row>
    <row r="1324" spans="2:7" x14ac:dyDescent="0.3">
      <c r="B1324" s="27"/>
      <c r="C1324" s="27"/>
      <c r="D1324" s="27"/>
      <c r="E1324" s="27"/>
      <c r="F1324" s="27"/>
      <c r="G1324" s="27"/>
    </row>
    <row r="1325" spans="2:7" x14ac:dyDescent="0.3">
      <c r="B1325" s="27"/>
      <c r="C1325" s="27"/>
      <c r="D1325" s="27"/>
      <c r="E1325" s="27"/>
      <c r="F1325" s="27"/>
      <c r="G1325" s="27"/>
    </row>
    <row r="1326" spans="2:7" x14ac:dyDescent="0.3">
      <c r="B1326" s="27"/>
      <c r="C1326" s="27"/>
      <c r="D1326" s="27"/>
      <c r="E1326" s="27"/>
      <c r="F1326" s="27"/>
      <c r="G1326" s="27"/>
    </row>
    <row r="1327" spans="2:7" x14ac:dyDescent="0.3">
      <c r="B1327" s="27"/>
      <c r="C1327" s="27"/>
      <c r="D1327" s="27"/>
      <c r="E1327" s="27"/>
      <c r="F1327" s="27"/>
      <c r="G1327" s="27"/>
    </row>
    <row r="1328" spans="2:7" x14ac:dyDescent="0.3">
      <c r="B1328" s="27"/>
      <c r="C1328" s="27"/>
      <c r="D1328" s="27"/>
      <c r="E1328" s="27"/>
      <c r="F1328" s="27"/>
      <c r="G1328" s="27"/>
    </row>
    <row r="1329" spans="2:7" x14ac:dyDescent="0.3">
      <c r="B1329" s="27"/>
      <c r="C1329" s="27"/>
      <c r="D1329" s="27"/>
      <c r="E1329" s="27"/>
      <c r="F1329" s="27"/>
      <c r="G1329" s="27"/>
    </row>
    <row r="1330" spans="2:7" x14ac:dyDescent="0.3">
      <c r="B1330" s="27"/>
      <c r="C1330" s="27"/>
      <c r="D1330" s="27"/>
      <c r="E1330" s="27"/>
      <c r="F1330" s="27"/>
      <c r="G1330" s="27"/>
    </row>
    <row r="1331" spans="2:7" x14ac:dyDescent="0.3">
      <c r="B1331" s="27"/>
      <c r="C1331" s="27"/>
      <c r="D1331" s="27"/>
      <c r="E1331" s="27"/>
      <c r="F1331" s="27"/>
      <c r="G1331" s="27"/>
    </row>
    <row r="1332" spans="2:7" x14ac:dyDescent="0.3">
      <c r="B1332" s="27"/>
      <c r="C1332" s="27"/>
      <c r="D1332" s="27"/>
      <c r="E1332" s="27"/>
      <c r="F1332" s="27"/>
      <c r="G1332" s="27"/>
    </row>
    <row r="1333" spans="2:7" x14ac:dyDescent="0.3">
      <c r="B1333" s="27"/>
      <c r="C1333" s="27"/>
      <c r="D1333" s="27"/>
      <c r="E1333" s="27"/>
      <c r="F1333" s="27"/>
      <c r="G1333" s="27"/>
    </row>
    <row r="1334" spans="2:7" x14ac:dyDescent="0.3">
      <c r="B1334" s="27"/>
      <c r="C1334" s="27"/>
      <c r="D1334" s="27"/>
      <c r="E1334" s="27"/>
      <c r="F1334" s="27"/>
      <c r="G1334" s="27"/>
    </row>
    <row r="1335" spans="2:7" x14ac:dyDescent="0.3">
      <c r="B1335" s="27"/>
      <c r="C1335" s="27"/>
      <c r="D1335" s="27"/>
      <c r="E1335" s="27"/>
      <c r="F1335" s="27"/>
      <c r="G1335" s="27"/>
    </row>
    <row r="1336" spans="2:7" x14ac:dyDescent="0.3">
      <c r="B1336" s="27"/>
      <c r="C1336" s="27"/>
      <c r="D1336" s="27"/>
      <c r="E1336" s="27"/>
      <c r="F1336" s="27"/>
      <c r="G1336" s="27"/>
    </row>
    <row r="1337" spans="2:7" x14ac:dyDescent="0.3">
      <c r="B1337" s="27"/>
      <c r="C1337" s="27"/>
      <c r="D1337" s="27"/>
      <c r="E1337" s="27"/>
      <c r="F1337" s="27"/>
      <c r="G1337" s="27"/>
    </row>
    <row r="1338" spans="2:7" x14ac:dyDescent="0.3">
      <c r="B1338" s="27"/>
      <c r="C1338" s="27"/>
      <c r="D1338" s="27"/>
      <c r="E1338" s="27"/>
      <c r="F1338" s="27"/>
      <c r="G1338" s="27"/>
    </row>
    <row r="1339" spans="2:7" x14ac:dyDescent="0.3">
      <c r="B1339" s="27"/>
      <c r="C1339" s="27"/>
      <c r="D1339" s="27"/>
      <c r="E1339" s="27"/>
      <c r="F1339" s="27"/>
      <c r="G1339" s="27"/>
    </row>
    <row r="1340" spans="2:7" x14ac:dyDescent="0.3">
      <c r="B1340" s="27"/>
      <c r="C1340" s="27"/>
      <c r="D1340" s="27"/>
      <c r="E1340" s="27"/>
      <c r="F1340" s="27"/>
      <c r="G1340" s="27"/>
    </row>
    <row r="1341" spans="2:7" x14ac:dyDescent="0.3">
      <c r="B1341" s="27"/>
      <c r="C1341" s="27"/>
      <c r="D1341" s="27"/>
      <c r="E1341" s="27"/>
      <c r="F1341" s="27"/>
      <c r="G1341" s="27"/>
    </row>
    <row r="1342" spans="2:7" x14ac:dyDescent="0.3">
      <c r="B1342" s="27"/>
      <c r="C1342" s="27"/>
      <c r="D1342" s="27"/>
      <c r="E1342" s="27"/>
      <c r="F1342" s="27"/>
      <c r="G1342" s="27"/>
    </row>
    <row r="1343" spans="2:7" x14ac:dyDescent="0.3">
      <c r="B1343" s="27"/>
      <c r="C1343" s="27"/>
      <c r="D1343" s="27"/>
      <c r="E1343" s="27"/>
      <c r="F1343" s="27"/>
      <c r="G1343" s="27"/>
    </row>
    <row r="1344" spans="2:7" x14ac:dyDescent="0.3">
      <c r="B1344" s="27"/>
      <c r="C1344" s="27"/>
      <c r="D1344" s="27"/>
      <c r="E1344" s="27"/>
      <c r="F1344" s="27"/>
      <c r="G1344" s="27"/>
    </row>
    <row r="1345" spans="2:7" x14ac:dyDescent="0.3">
      <c r="B1345" s="27"/>
      <c r="C1345" s="27"/>
      <c r="D1345" s="27"/>
      <c r="E1345" s="27"/>
      <c r="F1345" s="27"/>
      <c r="G1345" s="27"/>
    </row>
    <row r="1346" spans="2:7" x14ac:dyDescent="0.3">
      <c r="B1346" s="27"/>
      <c r="C1346" s="27"/>
      <c r="D1346" s="27"/>
      <c r="E1346" s="27"/>
      <c r="F1346" s="27"/>
      <c r="G1346" s="27"/>
    </row>
    <row r="1347" spans="2:7" x14ac:dyDescent="0.3">
      <c r="B1347" s="27"/>
      <c r="C1347" s="27"/>
      <c r="D1347" s="27"/>
      <c r="E1347" s="27"/>
      <c r="F1347" s="27"/>
      <c r="G1347" s="27"/>
    </row>
    <row r="1348" spans="2:7" x14ac:dyDescent="0.3">
      <c r="B1348" s="27"/>
      <c r="C1348" s="27"/>
      <c r="D1348" s="27"/>
      <c r="E1348" s="27"/>
      <c r="F1348" s="27"/>
      <c r="G1348" s="27"/>
    </row>
    <row r="1349" spans="2:7" x14ac:dyDescent="0.3">
      <c r="B1349" s="27"/>
      <c r="C1349" s="27"/>
      <c r="D1349" s="27"/>
      <c r="E1349" s="27"/>
      <c r="F1349" s="27"/>
      <c r="G1349" s="27"/>
    </row>
    <row r="1350" spans="2:7" x14ac:dyDescent="0.3">
      <c r="B1350" s="27"/>
      <c r="C1350" s="27"/>
      <c r="D1350" s="27"/>
      <c r="E1350" s="27"/>
      <c r="F1350" s="27"/>
      <c r="G1350" s="27"/>
    </row>
    <row r="1351" spans="2:7" x14ac:dyDescent="0.3">
      <c r="B1351" s="27"/>
      <c r="C1351" s="27"/>
      <c r="D1351" s="27"/>
      <c r="E1351" s="27"/>
      <c r="F1351" s="27"/>
      <c r="G1351" s="27"/>
    </row>
    <row r="1352" spans="2:7" x14ac:dyDescent="0.3">
      <c r="B1352" s="27"/>
      <c r="C1352" s="27"/>
      <c r="D1352" s="27"/>
      <c r="E1352" s="27"/>
      <c r="F1352" s="27"/>
      <c r="G1352" s="27"/>
    </row>
    <row r="1353" spans="2:7" x14ac:dyDescent="0.3">
      <c r="B1353" s="27"/>
      <c r="C1353" s="27"/>
      <c r="D1353" s="27"/>
      <c r="E1353" s="27"/>
      <c r="F1353" s="27"/>
      <c r="G1353" s="27"/>
    </row>
    <row r="1354" spans="2:7" x14ac:dyDescent="0.3">
      <c r="B1354" s="27"/>
      <c r="C1354" s="27"/>
      <c r="D1354" s="27"/>
      <c r="E1354" s="27"/>
      <c r="F1354" s="27"/>
      <c r="G1354" s="27"/>
    </row>
    <row r="1355" spans="2:7" x14ac:dyDescent="0.3">
      <c r="B1355" s="27"/>
      <c r="C1355" s="27"/>
      <c r="D1355" s="27"/>
      <c r="E1355" s="27"/>
      <c r="F1355" s="27"/>
      <c r="G1355" s="27"/>
    </row>
    <row r="1356" spans="2:7" x14ac:dyDescent="0.3">
      <c r="B1356" s="27"/>
      <c r="C1356" s="27"/>
      <c r="D1356" s="27"/>
      <c r="E1356" s="27"/>
      <c r="F1356" s="27"/>
      <c r="G1356" s="27"/>
    </row>
    <row r="1357" spans="2:7" x14ac:dyDescent="0.3">
      <c r="B1357" s="27"/>
      <c r="C1357" s="27"/>
      <c r="D1357" s="27"/>
      <c r="E1357" s="27"/>
      <c r="F1357" s="27"/>
      <c r="G1357" s="27"/>
    </row>
    <row r="1358" spans="2:7" x14ac:dyDescent="0.3">
      <c r="B1358" s="27"/>
      <c r="C1358" s="27"/>
      <c r="D1358" s="27"/>
      <c r="E1358" s="27"/>
      <c r="F1358" s="27"/>
      <c r="G1358" s="27"/>
    </row>
    <row r="1359" spans="2:7" x14ac:dyDescent="0.3">
      <c r="B1359" s="27"/>
      <c r="C1359" s="27"/>
      <c r="D1359" s="27"/>
      <c r="E1359" s="27"/>
      <c r="F1359" s="27"/>
      <c r="G1359" s="27"/>
    </row>
    <row r="1360" spans="2:7" x14ac:dyDescent="0.3">
      <c r="B1360" s="27"/>
      <c r="C1360" s="27"/>
      <c r="D1360" s="27"/>
      <c r="E1360" s="27"/>
      <c r="F1360" s="27"/>
      <c r="G1360" s="27"/>
    </row>
    <row r="1361" spans="2:7" x14ac:dyDescent="0.3">
      <c r="B1361" s="27"/>
      <c r="C1361" s="27"/>
      <c r="D1361" s="27"/>
      <c r="E1361" s="27"/>
      <c r="F1361" s="27"/>
      <c r="G1361" s="27"/>
    </row>
    <row r="1362" spans="2:7" x14ac:dyDescent="0.3">
      <c r="B1362" s="27"/>
      <c r="C1362" s="27"/>
      <c r="D1362" s="27"/>
      <c r="E1362" s="27"/>
      <c r="F1362" s="27"/>
      <c r="G1362" s="27"/>
    </row>
    <row r="1363" spans="2:7" x14ac:dyDescent="0.3">
      <c r="B1363" s="27"/>
      <c r="C1363" s="27"/>
      <c r="D1363" s="27"/>
      <c r="E1363" s="27"/>
      <c r="F1363" s="27"/>
      <c r="G1363" s="27"/>
    </row>
    <row r="1364" spans="2:7" x14ac:dyDescent="0.3">
      <c r="B1364" s="27"/>
      <c r="C1364" s="27"/>
      <c r="D1364" s="27"/>
      <c r="E1364" s="27"/>
      <c r="F1364" s="27"/>
      <c r="G1364" s="27"/>
    </row>
    <row r="1365" spans="2:7" x14ac:dyDescent="0.3">
      <c r="B1365" s="27"/>
      <c r="C1365" s="27"/>
      <c r="D1365" s="27"/>
      <c r="E1365" s="27"/>
      <c r="F1365" s="27"/>
      <c r="G1365" s="27"/>
    </row>
    <row r="1366" spans="2:7" x14ac:dyDescent="0.3">
      <c r="B1366" s="27"/>
      <c r="C1366" s="27"/>
      <c r="D1366" s="27"/>
      <c r="E1366" s="27"/>
      <c r="F1366" s="27"/>
      <c r="G1366" s="27"/>
    </row>
    <row r="1367" spans="2:7" x14ac:dyDescent="0.3">
      <c r="G1367" s="27"/>
    </row>
  </sheetData>
  <sheetProtection algorithmName="SHA-512" hashValue="z444z+SClrPnZpbBy5FfXLqq6Xb3SnIiN3toG+Mb+GHcQb+oecLMkJS+FBZzqjkbXYnJ77WGXTOP24Eixumykw==" saltValue="QMlBGR690sW6Cz/m6A2DzA==" spinCount="100000" sheet="1" objects="1" scenarios="1"/>
  <mergeCells count="34">
    <mergeCell ref="B10:F10"/>
    <mergeCell ref="B66:F66"/>
    <mergeCell ref="C30:D30"/>
    <mergeCell ref="C31:D31"/>
    <mergeCell ref="C33:D33"/>
    <mergeCell ref="C32:D32"/>
    <mergeCell ref="C24:D24"/>
    <mergeCell ref="C27:D27"/>
    <mergeCell ref="C28:D28"/>
    <mergeCell ref="C29:D29"/>
    <mergeCell ref="C26:D26"/>
    <mergeCell ref="C25:D25"/>
    <mergeCell ref="B11:F11"/>
    <mergeCell ref="B23:F23"/>
    <mergeCell ref="D14:E14"/>
    <mergeCell ref="D15:E15"/>
    <mergeCell ref="D16:E16"/>
    <mergeCell ref="D17:E17"/>
    <mergeCell ref="D18:E18"/>
    <mergeCell ref="D19:E19"/>
    <mergeCell ref="D20:E20"/>
    <mergeCell ref="D21:E21"/>
    <mergeCell ref="B77:F77"/>
    <mergeCell ref="B34:F34"/>
    <mergeCell ref="B41:F41"/>
    <mergeCell ref="B48:F48"/>
    <mergeCell ref="B67:F67"/>
    <mergeCell ref="B74:F74"/>
    <mergeCell ref="C43:D43"/>
    <mergeCell ref="C44:D44"/>
    <mergeCell ref="C45:D45"/>
    <mergeCell ref="C46:D46"/>
    <mergeCell ref="B75:F76"/>
    <mergeCell ref="B73:F73"/>
  </mergeCells>
  <conditionalFormatting sqref="B71:F72 B61:C61 E61:F61 B62:F65 B69:D70 F69:F70 B74:B75 B77 B78:F78 C79:F82">
    <cfRule type="cellIs" dxfId="4" priority="12" stopIfTrue="1" operator="lessThan">
      <formula>0.01</formula>
    </cfRule>
  </conditionalFormatting>
  <conditionalFormatting sqref="E69">
    <cfRule type="cellIs" dxfId="3" priority="6" operator="greaterThan">
      <formula>$E$62</formula>
    </cfRule>
  </conditionalFormatting>
  <conditionalFormatting sqref="E70">
    <cfRule type="cellIs" dxfId="2" priority="1" operator="greaterThan">
      <formula>$E$63</formula>
    </cfRule>
  </conditionalFormatting>
  <conditionalFormatting sqref="E71">
    <cfRule type="cellIs" dxfId="1" priority="2" operator="greaterThan">
      <formula>$E$65</formula>
    </cfRule>
  </conditionalFormatting>
  <conditionalFormatting sqref="H65:H83 B66 B79:B80">
    <cfRule type="cellIs" dxfId="0" priority="7" stopIfTrue="1" operator="lessThan">
      <formula>0.01</formula>
    </cfRule>
  </conditionalFormatting>
  <dataValidations count="8">
    <dataValidation type="list" allowBlank="1" showInputMessage="1" showErrorMessage="1" sqref="F25" xr:uid="{963DC907-1C44-4694-BDF9-996AE7D9CAA2}">
      <formula1>#REF!</formula1>
    </dataValidation>
    <dataValidation type="list" allowBlank="1" showInputMessage="1" showErrorMessage="1" sqref="D21" xr:uid="{001F82ED-B8A2-4F08-A0C6-3AE6DDC3854A}">
      <formula1>$H$4:$H$5</formula1>
    </dataValidation>
    <dataValidation type="list" allowBlank="1" showInputMessage="1" showErrorMessage="1" sqref="E24" xr:uid="{DE801A2A-D1C5-4B71-B431-08C5BFEB9F79}">
      <formula1>$I$4:$I$5</formula1>
    </dataValidation>
    <dataValidation type="list" allowBlank="1" showInputMessage="1" showErrorMessage="1" sqref="E26" xr:uid="{1A086D0B-8C73-476C-8EFE-4E2F2B74D79D}">
      <formula1>$K$4:$K$5</formula1>
    </dataValidation>
    <dataValidation type="list" allowBlank="1" showInputMessage="1" showErrorMessage="1" sqref="E32" xr:uid="{16BAFA01-5E0A-4700-9863-D5FCD4810083}">
      <formula1>$L$4:$L$6</formula1>
    </dataValidation>
    <dataValidation type="list" allowBlank="1" showInputMessage="1" showErrorMessage="1" sqref="E29" xr:uid="{5BB92ECB-9BF3-47AB-B83B-A25B9D57A413}">
      <formula1>$M$4:$M$5</formula1>
    </dataValidation>
    <dataValidation type="list" allowBlank="1" showInputMessage="1" showErrorMessage="1" sqref="E33" xr:uid="{FBFC6368-DE7F-4CD2-AE6A-FFBC6A4B0BF1}">
      <formula1>$N$4:$N$5</formula1>
    </dataValidation>
    <dataValidation type="list" allowBlank="1" showInputMessage="1" showErrorMessage="1" sqref="E25" xr:uid="{69EDE08F-1515-4A98-9B09-78873BB49113}">
      <formula1>$J$4:$J$6</formula1>
    </dataValidation>
  </dataValidation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5FC83-CC6D-4773-9DC7-8A48F853E07C}">
  <sheetPr>
    <tabColor rgb="FFFF0000"/>
    <pageSetUpPr fitToPage="1"/>
  </sheetPr>
  <dimension ref="A1:D61"/>
  <sheetViews>
    <sheetView topLeftCell="A5" zoomScale="60" zoomScaleNormal="89" workbookViewId="0">
      <selection activeCell="D73" sqref="D73"/>
    </sheetView>
  </sheetViews>
  <sheetFormatPr defaultColWidth="8.81640625" defaultRowHeight="14.5" x14ac:dyDescent="0.35"/>
  <cols>
    <col min="1" max="1" width="26.36328125" customWidth="1"/>
    <col min="2" max="2" width="36.1796875" customWidth="1"/>
    <col min="3" max="3" width="36.81640625" customWidth="1"/>
    <col min="4" max="4" width="52.81640625" customWidth="1"/>
  </cols>
  <sheetData>
    <row r="1" spans="1:4" ht="15.5" x14ac:dyDescent="0.35">
      <c r="A1" s="232"/>
      <c r="B1" s="233"/>
      <c r="C1" s="233"/>
      <c r="D1" s="234" t="s">
        <v>218</v>
      </c>
    </row>
    <row r="2" spans="1:4" ht="31" x14ac:dyDescent="0.35">
      <c r="A2" s="232"/>
      <c r="B2" s="233"/>
      <c r="C2" s="233"/>
      <c r="D2" s="235" t="s">
        <v>219</v>
      </c>
    </row>
    <row r="3" spans="1:4" ht="15.5" x14ac:dyDescent="0.35">
      <c r="A3" s="232"/>
      <c r="B3" s="233"/>
      <c r="C3" s="233"/>
      <c r="D3" s="234" t="s">
        <v>220</v>
      </c>
    </row>
    <row r="4" spans="1:4" ht="15.5" x14ac:dyDescent="0.35">
      <c r="A4" s="232"/>
      <c r="B4" s="233"/>
      <c r="C4" s="233"/>
      <c r="D4" s="236" t="s">
        <v>221</v>
      </c>
    </row>
    <row r="5" spans="1:4" ht="15.5" x14ac:dyDescent="0.35">
      <c r="A5" s="232"/>
      <c r="B5" s="233"/>
      <c r="C5" s="233"/>
      <c r="D5" s="237" t="s">
        <v>222</v>
      </c>
    </row>
    <row r="6" spans="1:4" ht="15.5" x14ac:dyDescent="0.35">
      <c r="A6" s="232"/>
      <c r="B6" s="233"/>
      <c r="C6" s="233"/>
      <c r="D6" s="234"/>
    </row>
    <row r="7" spans="1:4" ht="15.5" x14ac:dyDescent="0.35">
      <c r="A7" s="232"/>
      <c r="B7" s="233"/>
      <c r="C7" s="233"/>
      <c r="D7" s="237"/>
    </row>
    <row r="8" spans="1:4" ht="16" x14ac:dyDescent="0.4">
      <c r="A8" s="232"/>
      <c r="B8" s="233"/>
      <c r="C8" s="233"/>
      <c r="D8" s="238"/>
    </row>
    <row r="9" spans="1:4" ht="16" x14ac:dyDescent="0.4">
      <c r="A9" s="232"/>
      <c r="B9" s="233"/>
      <c r="C9" s="233"/>
      <c r="D9" s="238"/>
    </row>
    <row r="10" spans="1:4" ht="15.5" x14ac:dyDescent="0.35">
      <c r="A10" s="232"/>
      <c r="B10" s="233"/>
      <c r="C10" s="233"/>
      <c r="D10" s="233"/>
    </row>
    <row r="11" spans="1:4" ht="15.5" x14ac:dyDescent="0.35">
      <c r="A11" s="232"/>
      <c r="B11" s="233"/>
      <c r="C11" s="233"/>
      <c r="D11" s="239" t="s">
        <v>223</v>
      </c>
    </row>
    <row r="12" spans="1:4" ht="16" x14ac:dyDescent="0.4">
      <c r="A12" s="232"/>
      <c r="B12" s="240"/>
      <c r="C12" s="233"/>
      <c r="D12" s="241" t="s">
        <v>224</v>
      </c>
    </row>
    <row r="13" spans="1:4" ht="15.5" x14ac:dyDescent="0.35">
      <c r="A13" s="232"/>
      <c r="B13" s="233"/>
      <c r="C13" s="233"/>
      <c r="D13" s="242"/>
    </row>
    <row r="14" spans="1:4" ht="15.5" x14ac:dyDescent="0.35">
      <c r="A14" s="243" t="s">
        <v>225</v>
      </c>
      <c r="B14" s="233"/>
      <c r="C14" s="243"/>
      <c r="D14" s="242"/>
    </row>
    <row r="15" spans="1:4" ht="15.5" x14ac:dyDescent="0.35">
      <c r="A15" s="243" t="str">
        <f>'Cost of Attendance'!D13&amp;" "&amp;'Cost of Attendance'!D12</f>
        <v xml:space="preserve"> </v>
      </c>
      <c r="B15" s="233"/>
      <c r="C15" s="243"/>
      <c r="D15" s="242"/>
    </row>
    <row r="16" spans="1:4" ht="15.5" x14ac:dyDescent="0.35">
      <c r="A16" s="243">
        <f>'Cost of Attendance'!D14</f>
        <v>0</v>
      </c>
      <c r="B16" s="233"/>
      <c r="C16" s="243"/>
      <c r="D16" s="242"/>
    </row>
    <row r="17" spans="1:4" ht="15.5" x14ac:dyDescent="0.35">
      <c r="A17" s="243">
        <f>'Cost of Attendance'!D15</f>
        <v>0</v>
      </c>
      <c r="B17" s="233"/>
      <c r="C17" s="243"/>
      <c r="D17" s="244"/>
    </row>
    <row r="18" spans="1:4" ht="15.5" x14ac:dyDescent="0.35">
      <c r="A18" s="243">
        <f>'Cost of Attendance'!D16</f>
        <v>0</v>
      </c>
      <c r="B18" s="233"/>
      <c r="C18" s="243"/>
      <c r="D18" s="244"/>
    </row>
    <row r="19" spans="1:4" ht="15.5" x14ac:dyDescent="0.35">
      <c r="A19" s="243">
        <f>'Cost of Attendance'!D17</f>
        <v>0</v>
      </c>
      <c r="B19" s="233"/>
      <c r="C19" s="243"/>
      <c r="D19" s="244"/>
    </row>
    <row r="20" spans="1:4" ht="15.5" x14ac:dyDescent="0.35">
      <c r="A20" s="243">
        <f>'Cost of Attendance'!D18</f>
        <v>0</v>
      </c>
      <c r="B20" s="233"/>
      <c r="C20" s="243"/>
      <c r="D20" s="244"/>
    </row>
    <row r="21" spans="1:4" ht="15.5" x14ac:dyDescent="0.35">
      <c r="A21" s="243"/>
      <c r="B21" s="233"/>
      <c r="C21" s="245"/>
      <c r="D21" s="244"/>
    </row>
    <row r="22" spans="1:4" ht="15.5" x14ac:dyDescent="0.35">
      <c r="A22" s="246"/>
      <c r="B22" s="233"/>
      <c r="C22" s="244"/>
      <c r="D22" s="244"/>
    </row>
    <row r="23" spans="1:4" ht="15.5" x14ac:dyDescent="0.35">
      <c r="A23" s="243" t="s">
        <v>226</v>
      </c>
      <c r="B23" s="233"/>
      <c r="C23" s="243"/>
      <c r="D23" s="244"/>
    </row>
    <row r="24" spans="1:4" ht="15.5" x14ac:dyDescent="0.35">
      <c r="A24" s="246"/>
      <c r="B24" s="233"/>
      <c r="C24" s="244"/>
      <c r="D24" s="244"/>
    </row>
    <row r="25" spans="1:4" ht="15.5" x14ac:dyDescent="0.35">
      <c r="A25" s="246" t="s">
        <v>227</v>
      </c>
      <c r="B25" s="233"/>
      <c r="C25" s="244"/>
      <c r="D25" s="244"/>
    </row>
    <row r="26" spans="1:4" ht="15.5" x14ac:dyDescent="0.35">
      <c r="A26" s="246"/>
      <c r="B26" s="233"/>
      <c r="C26" s="244"/>
      <c r="D26" s="244"/>
    </row>
    <row r="27" spans="1:4" ht="15.5" x14ac:dyDescent="0.35">
      <c r="A27" s="232"/>
      <c r="B27" s="247" t="s">
        <v>228</v>
      </c>
      <c r="C27" s="248" t="str">
        <f>'Cost of Attendance'!D13 &amp;" "&amp; 'Cost of Attendance'!D12</f>
        <v xml:space="preserve"> </v>
      </c>
      <c r="D27" s="249"/>
    </row>
    <row r="28" spans="1:4" ht="16" x14ac:dyDescent="0.4">
      <c r="A28" s="232"/>
      <c r="B28" s="247" t="s">
        <v>229</v>
      </c>
      <c r="C28" s="250">
        <f>'Cost of Attendance'!D20</f>
        <v>0</v>
      </c>
      <c r="D28" s="240"/>
    </row>
    <row r="29" spans="1:4" ht="16" x14ac:dyDescent="0.4">
      <c r="A29" s="251"/>
      <c r="B29" s="247" t="s">
        <v>230</v>
      </c>
      <c r="C29" s="252">
        <f>'Cost of Attendance'!D22</f>
        <v>0</v>
      </c>
      <c r="D29" s="240"/>
    </row>
    <row r="30" spans="1:4" ht="15.5" x14ac:dyDescent="0.35">
      <c r="A30" s="251"/>
      <c r="B30" s="244"/>
      <c r="C30" s="244"/>
      <c r="D30" s="233"/>
    </row>
    <row r="31" spans="1:4" ht="15.5" x14ac:dyDescent="0.35">
      <c r="A31" s="246" t="s">
        <v>231</v>
      </c>
      <c r="B31" s="249"/>
      <c r="C31" s="244"/>
      <c r="D31" s="233"/>
    </row>
    <row r="32" spans="1:4" ht="15.5" x14ac:dyDescent="0.35">
      <c r="A32" s="246"/>
      <c r="B32" s="233"/>
      <c r="C32" s="244"/>
      <c r="D32" s="233"/>
    </row>
    <row r="33" spans="1:4" ht="15.5" x14ac:dyDescent="0.35">
      <c r="A33" s="253" t="s">
        <v>257</v>
      </c>
      <c r="B33" s="233"/>
      <c r="C33" s="244"/>
      <c r="D33" s="233"/>
    </row>
    <row r="34" spans="1:4" ht="15.5" x14ac:dyDescent="0.35">
      <c r="A34" s="253" t="s">
        <v>232</v>
      </c>
      <c r="B34" s="233"/>
      <c r="C34" s="244"/>
      <c r="D34" s="233"/>
    </row>
    <row r="35" spans="1:4" ht="15.5" x14ac:dyDescent="0.35">
      <c r="A35" s="253" t="s">
        <v>233</v>
      </c>
      <c r="B35" s="233"/>
      <c r="C35" s="244"/>
      <c r="D35" s="233"/>
    </row>
    <row r="36" spans="1:4" ht="15.5" x14ac:dyDescent="0.35">
      <c r="A36" s="253" t="s">
        <v>234</v>
      </c>
      <c r="B36" s="233"/>
      <c r="C36" s="244"/>
      <c r="D36" s="233"/>
    </row>
    <row r="37" spans="1:4" ht="15.5" x14ac:dyDescent="0.35">
      <c r="A37" s="246"/>
      <c r="B37" s="233"/>
      <c r="C37" s="244"/>
      <c r="D37" s="233"/>
    </row>
    <row r="38" spans="1:4" ht="15.5" x14ac:dyDescent="0.35">
      <c r="A38" s="246" t="s">
        <v>235</v>
      </c>
      <c r="B38" s="233"/>
      <c r="C38" s="244"/>
      <c r="D38" s="233"/>
    </row>
    <row r="39" spans="1:4" ht="15.5" x14ac:dyDescent="0.35">
      <c r="A39" s="232"/>
      <c r="B39" s="243" t="s">
        <v>236</v>
      </c>
      <c r="C39" s="254">
        <v>46291</v>
      </c>
      <c r="D39" s="249"/>
    </row>
    <row r="40" spans="1:4" ht="15.5" x14ac:dyDescent="0.35">
      <c r="A40" s="232"/>
      <c r="B40" s="243" t="s">
        <v>237</v>
      </c>
      <c r="C40" s="254">
        <v>46563</v>
      </c>
      <c r="D40" s="249"/>
    </row>
    <row r="41" spans="1:4" ht="15.5" x14ac:dyDescent="0.35">
      <c r="A41" s="251"/>
      <c r="B41" s="244"/>
      <c r="C41" s="244"/>
      <c r="D41" s="233"/>
    </row>
    <row r="42" spans="1:4" ht="15.5" x14ac:dyDescent="0.35">
      <c r="A42" s="246" t="s">
        <v>238</v>
      </c>
      <c r="B42" s="249"/>
      <c r="C42" s="244"/>
      <c r="D42" s="233"/>
    </row>
    <row r="43" spans="1:4" ht="15.5" x14ac:dyDescent="0.35">
      <c r="A43" s="246"/>
      <c r="B43" s="247" t="s">
        <v>161</v>
      </c>
      <c r="C43" s="243" t="s">
        <v>239</v>
      </c>
      <c r="D43" s="233"/>
    </row>
    <row r="44" spans="1:4" ht="15.5" x14ac:dyDescent="0.35">
      <c r="A44" s="246"/>
      <c r="B44" s="247" t="s">
        <v>240</v>
      </c>
      <c r="C44" s="255">
        <f>'Cost of Attendance'!F69</f>
        <v>0</v>
      </c>
      <c r="D44" s="233"/>
    </row>
    <row r="45" spans="1:4" ht="15.5" x14ac:dyDescent="0.35">
      <c r="A45" s="246"/>
      <c r="B45" s="247" t="s">
        <v>241</v>
      </c>
      <c r="C45" s="255">
        <f>'Cost of Attendance'!F70</f>
        <v>0</v>
      </c>
      <c r="D45" s="233"/>
    </row>
    <row r="46" spans="1:4" ht="15.5" x14ac:dyDescent="0.35">
      <c r="A46" s="246"/>
      <c r="B46" s="247" t="s">
        <v>242</v>
      </c>
      <c r="C46" s="255">
        <f>'Cost of Attendance'!F71</f>
        <v>0</v>
      </c>
      <c r="D46" s="233"/>
    </row>
    <row r="47" spans="1:4" ht="15.5" x14ac:dyDescent="0.35">
      <c r="A47" s="232"/>
      <c r="B47" s="247" t="s">
        <v>174</v>
      </c>
      <c r="C47" s="255">
        <f>SUM(C44:C46)</f>
        <v>0</v>
      </c>
      <c r="D47" s="249"/>
    </row>
    <row r="48" spans="1:4" ht="15.5" x14ac:dyDescent="0.35">
      <c r="A48" s="251"/>
      <c r="B48" s="244"/>
      <c r="C48" s="244"/>
      <c r="D48" s="233"/>
    </row>
    <row r="49" spans="1:4" ht="15.5" x14ac:dyDescent="0.35">
      <c r="A49" s="246" t="s">
        <v>243</v>
      </c>
      <c r="B49" s="249"/>
      <c r="C49" s="244"/>
      <c r="D49" s="233"/>
    </row>
    <row r="50" spans="1:4" ht="15.5" x14ac:dyDescent="0.35">
      <c r="A50" s="232"/>
      <c r="B50" s="256">
        <v>46296</v>
      </c>
      <c r="C50" s="255">
        <f>$C47/3</f>
        <v>0</v>
      </c>
      <c r="D50" s="249"/>
    </row>
    <row r="51" spans="1:4" ht="15.5" x14ac:dyDescent="0.35">
      <c r="A51" s="232"/>
      <c r="B51" s="257">
        <v>46399</v>
      </c>
      <c r="C51" s="255">
        <f>$C47/3</f>
        <v>0</v>
      </c>
      <c r="D51" s="249"/>
    </row>
    <row r="52" spans="1:4" ht="15.5" x14ac:dyDescent="0.35">
      <c r="A52" s="251"/>
      <c r="B52" s="257">
        <v>46505</v>
      </c>
      <c r="C52" s="255">
        <f>$C47/3</f>
        <v>0</v>
      </c>
      <c r="D52" s="249"/>
    </row>
    <row r="53" spans="1:4" ht="15.5" x14ac:dyDescent="0.35">
      <c r="A53" s="251"/>
      <c r="B53" s="243" t="s">
        <v>174</v>
      </c>
      <c r="C53" s="255">
        <f>C47</f>
        <v>0</v>
      </c>
      <c r="D53" s="249"/>
    </row>
    <row r="54" spans="1:4" ht="15.5" x14ac:dyDescent="0.35">
      <c r="A54" s="251"/>
      <c r="B54" s="244"/>
      <c r="C54" s="244"/>
      <c r="D54" s="244"/>
    </row>
    <row r="55" spans="1:4" ht="30" customHeight="1" x14ac:dyDescent="0.35">
      <c r="A55" s="258" t="s">
        <v>244</v>
      </c>
      <c r="B55" s="258"/>
      <c r="C55" s="249"/>
      <c r="D55" s="244"/>
    </row>
    <row r="56" spans="1:4" ht="15.5" x14ac:dyDescent="0.35">
      <c r="A56" s="251"/>
      <c r="B56" s="249"/>
      <c r="C56" s="259"/>
      <c r="D56" s="233"/>
    </row>
    <row r="57" spans="1:4" ht="15.5" x14ac:dyDescent="0.35">
      <c r="A57" s="233"/>
      <c r="B57" s="251" t="s">
        <v>245</v>
      </c>
      <c r="C57" s="233"/>
      <c r="D57" s="244"/>
    </row>
    <row r="58" spans="1:4" ht="15.5" x14ac:dyDescent="0.35">
      <c r="A58" s="233"/>
      <c r="B58" s="260">
        <f ca="1">TODAY()</f>
        <v>46246</v>
      </c>
      <c r="C58" s="233"/>
      <c r="D58" s="233"/>
    </row>
    <row r="59" spans="1:4" ht="15.5" x14ac:dyDescent="0.35">
      <c r="A59" s="232"/>
      <c r="B59" s="233"/>
      <c r="C59" s="233"/>
      <c r="D59" s="233"/>
    </row>
    <row r="60" spans="1:4" ht="15.5" x14ac:dyDescent="0.35">
      <c r="A60" s="232"/>
      <c r="B60" s="233"/>
      <c r="C60" s="231"/>
      <c r="D60" s="233"/>
    </row>
    <row r="61" spans="1:4" ht="15.5" x14ac:dyDescent="0.35">
      <c r="A61" s="232"/>
      <c r="B61" s="233"/>
      <c r="C61" s="233"/>
      <c r="D61" s="233"/>
    </row>
  </sheetData>
  <mergeCells count="1">
    <mergeCell ref="A55:B55"/>
  </mergeCells>
  <phoneticPr fontId="40" type="noConversion"/>
  <hyperlinks>
    <hyperlink ref="D5" r:id="rId1" xr:uid="{E56BBC83-C92A-4EC2-912A-D74BA751926E}"/>
    <hyperlink ref="D4" r:id="rId2" xr:uid="{D82B51DD-00EF-4CB1-9842-486099C91AEE}"/>
  </hyperlinks>
  <pageMargins left="0.7" right="0.7" top="0.75" bottom="0.75" header="0.3" footer="0.3"/>
  <pageSetup paperSize="9" scale="57" fitToHeight="0"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2779C-3FB5-4C28-9D30-6C47F51430B6}">
  <sheetPr>
    <tabColor rgb="FFFF0000"/>
    <pageSetUpPr fitToPage="1"/>
  </sheetPr>
  <dimension ref="A1:D56"/>
  <sheetViews>
    <sheetView zoomScale="69" zoomScaleNormal="96" workbookViewId="0">
      <selection activeCell="C59" sqref="C59"/>
    </sheetView>
  </sheetViews>
  <sheetFormatPr defaultColWidth="8.81640625" defaultRowHeight="14.5" x14ac:dyDescent="0.35"/>
  <cols>
    <col min="1" max="1" width="57.453125" customWidth="1"/>
    <col min="2" max="2" width="22.6328125" customWidth="1"/>
    <col min="3" max="3" width="15" customWidth="1"/>
    <col min="4" max="4" width="34.36328125" bestFit="1" customWidth="1"/>
  </cols>
  <sheetData>
    <row r="1" spans="1:4" ht="15.5" x14ac:dyDescent="0.35">
      <c r="A1" s="232"/>
      <c r="B1" s="233"/>
      <c r="C1" s="233"/>
      <c r="D1" s="234" t="s">
        <v>218</v>
      </c>
    </row>
    <row r="2" spans="1:4" ht="46.5" x14ac:dyDescent="0.35">
      <c r="A2" s="232"/>
      <c r="B2" s="233"/>
      <c r="C2" s="233"/>
      <c r="D2" s="265" t="s">
        <v>219</v>
      </c>
    </row>
    <row r="3" spans="1:4" ht="15.5" x14ac:dyDescent="0.35">
      <c r="A3" s="232"/>
      <c r="B3" s="233"/>
      <c r="C3" s="233"/>
      <c r="D3" s="234" t="s">
        <v>220</v>
      </c>
    </row>
    <row r="4" spans="1:4" ht="15.5" x14ac:dyDescent="0.35">
      <c r="A4" s="232"/>
      <c r="B4" s="233"/>
      <c r="C4" s="233"/>
      <c r="D4" s="236" t="s">
        <v>221</v>
      </c>
    </row>
    <row r="5" spans="1:4" ht="15.5" x14ac:dyDescent="0.35">
      <c r="A5" s="232"/>
      <c r="B5" s="233"/>
      <c r="C5" s="233"/>
      <c r="D5" s="237" t="s">
        <v>222</v>
      </c>
    </row>
    <row r="6" spans="1:4" ht="15.5" x14ac:dyDescent="0.35">
      <c r="A6" s="232"/>
      <c r="B6" s="233"/>
      <c r="C6" s="233"/>
      <c r="D6" s="234"/>
    </row>
    <row r="7" spans="1:4" ht="15.5" x14ac:dyDescent="0.35">
      <c r="A7" s="232"/>
      <c r="B7" s="233"/>
      <c r="C7" s="233"/>
      <c r="D7" s="237"/>
    </row>
    <row r="8" spans="1:4" ht="16" x14ac:dyDescent="0.4">
      <c r="A8" s="232"/>
      <c r="B8" s="233"/>
      <c r="C8" s="238"/>
      <c r="D8" s="238"/>
    </row>
    <row r="9" spans="1:4" ht="16" x14ac:dyDescent="0.4">
      <c r="A9" s="232"/>
      <c r="B9" s="233"/>
      <c r="C9" s="238"/>
      <c r="D9" s="238"/>
    </row>
    <row r="10" spans="1:4" ht="15.5" x14ac:dyDescent="0.35">
      <c r="A10" s="232"/>
      <c r="B10" s="233"/>
      <c r="C10" s="233"/>
      <c r="D10" s="233"/>
    </row>
    <row r="11" spans="1:4" ht="15.5" x14ac:dyDescent="0.35">
      <c r="A11" s="232"/>
      <c r="B11" s="233"/>
      <c r="C11" s="233"/>
      <c r="D11" s="239" t="s">
        <v>223</v>
      </c>
    </row>
    <row r="12" spans="1:4" ht="16" x14ac:dyDescent="0.4">
      <c r="A12" s="232"/>
      <c r="B12" s="240"/>
      <c r="C12" s="233"/>
      <c r="D12" s="241" t="s">
        <v>224</v>
      </c>
    </row>
    <row r="13" spans="1:4" ht="15.5" x14ac:dyDescent="0.35">
      <c r="A13" s="232"/>
      <c r="B13" s="233"/>
      <c r="C13" s="233"/>
      <c r="D13" s="242"/>
    </row>
    <row r="14" spans="1:4" ht="15.5" x14ac:dyDescent="0.35">
      <c r="A14" s="243" t="str">
        <f>'Cost of Attendance'!D12&amp;" "&amp;'Cost of Attendance'!D11</f>
        <v xml:space="preserve"> </v>
      </c>
      <c r="B14" s="233"/>
      <c r="C14" s="243"/>
      <c r="D14" s="242"/>
    </row>
    <row r="15" spans="1:4" ht="15.5" x14ac:dyDescent="0.35">
      <c r="A15" s="243">
        <f>'Cost of Attendance'!D14</f>
        <v>0</v>
      </c>
      <c r="B15" s="233"/>
      <c r="C15" s="243"/>
      <c r="D15" s="242"/>
    </row>
    <row r="16" spans="1:4" ht="15.5" x14ac:dyDescent="0.35">
      <c r="A16" s="243">
        <f>'Cost of Attendance'!D15</f>
        <v>0</v>
      </c>
      <c r="B16" s="233"/>
      <c r="C16" s="243"/>
      <c r="D16" s="244"/>
    </row>
    <row r="17" spans="1:4" ht="15.5" x14ac:dyDescent="0.35">
      <c r="A17" s="243">
        <f>'Cost of Attendance'!D16</f>
        <v>0</v>
      </c>
      <c r="B17" s="233"/>
      <c r="C17" s="243"/>
      <c r="D17" s="244"/>
    </row>
    <row r="18" spans="1:4" ht="15.5" x14ac:dyDescent="0.35">
      <c r="A18" s="243">
        <f>'Cost of Attendance'!D17</f>
        <v>0</v>
      </c>
      <c r="B18" s="233"/>
      <c r="C18" s="243"/>
      <c r="D18" s="244"/>
    </row>
    <row r="19" spans="1:4" ht="15.5" x14ac:dyDescent="0.35">
      <c r="A19" s="243">
        <f>'Cost of Attendance'!D18</f>
        <v>0</v>
      </c>
      <c r="B19" s="233"/>
      <c r="C19" s="243"/>
      <c r="D19" s="244"/>
    </row>
    <row r="20" spans="1:4" ht="15.5" x14ac:dyDescent="0.35">
      <c r="A20" s="243"/>
      <c r="B20" s="233"/>
      <c r="C20" s="245"/>
      <c r="D20" s="244"/>
    </row>
    <row r="21" spans="1:4" ht="15.5" x14ac:dyDescent="0.35">
      <c r="A21" s="246"/>
      <c r="B21" s="233"/>
      <c r="C21" s="244"/>
      <c r="D21" s="244"/>
    </row>
    <row r="22" spans="1:4" ht="15.5" x14ac:dyDescent="0.35">
      <c r="A22" s="243" t="s">
        <v>226</v>
      </c>
      <c r="B22" s="233"/>
      <c r="C22" s="243"/>
      <c r="D22" s="244"/>
    </row>
    <row r="23" spans="1:4" ht="16" x14ac:dyDescent="0.4">
      <c r="A23" s="240"/>
      <c r="B23" s="240"/>
      <c r="C23" s="238"/>
      <c r="D23" s="238"/>
    </row>
    <row r="24" spans="1:4" ht="16" x14ac:dyDescent="0.4">
      <c r="A24" s="244" t="s">
        <v>227</v>
      </c>
      <c r="B24" s="244"/>
      <c r="C24" s="244"/>
      <c r="D24" s="238"/>
    </row>
    <row r="25" spans="1:4" ht="16" x14ac:dyDescent="0.4">
      <c r="A25" s="244"/>
      <c r="B25" s="244"/>
      <c r="C25" s="244"/>
      <c r="D25" s="238"/>
    </row>
    <row r="26" spans="1:4" ht="16" x14ac:dyDescent="0.4">
      <c r="A26" s="247" t="s">
        <v>228</v>
      </c>
      <c r="B26" s="266" t="str">
        <f>'Cost of Attendance'!D13&amp; " "&amp;'Cost of Attendance'!D12</f>
        <v xml:space="preserve"> </v>
      </c>
      <c r="C26" s="249"/>
      <c r="D26" s="238"/>
    </row>
    <row r="27" spans="1:4" ht="16" x14ac:dyDescent="0.4">
      <c r="A27" s="247" t="s">
        <v>229</v>
      </c>
      <c r="B27" s="267">
        <f>'Cost of Attendance'!D20</f>
        <v>0</v>
      </c>
      <c r="C27" s="249"/>
      <c r="D27" s="238"/>
    </row>
    <row r="28" spans="1:4" ht="16" x14ac:dyDescent="0.4">
      <c r="A28" s="247" t="s">
        <v>230</v>
      </c>
      <c r="B28" s="268">
        <f>'Cost of Attendance'!D22</f>
        <v>0</v>
      </c>
      <c r="C28" s="249"/>
      <c r="D28" s="238"/>
    </row>
    <row r="29" spans="1:4" ht="16" x14ac:dyDescent="0.4">
      <c r="A29" s="244"/>
      <c r="B29" s="244"/>
      <c r="C29" s="233"/>
      <c r="D29" s="238"/>
    </row>
    <row r="30" spans="1:4" ht="16" x14ac:dyDescent="0.4">
      <c r="A30" s="244" t="s">
        <v>231</v>
      </c>
      <c r="B30" s="244"/>
      <c r="C30" s="233"/>
      <c r="D30" s="238"/>
    </row>
    <row r="31" spans="1:4" ht="16" x14ac:dyDescent="0.4">
      <c r="A31" s="244"/>
      <c r="B31" s="244"/>
      <c r="C31" s="233"/>
      <c r="D31" s="238"/>
    </row>
    <row r="32" spans="1:4" ht="16" x14ac:dyDescent="0.4">
      <c r="A32" s="244" t="s">
        <v>246</v>
      </c>
      <c r="B32" s="244"/>
      <c r="C32" s="233"/>
      <c r="D32" s="238"/>
    </row>
    <row r="33" spans="1:4" ht="16" x14ac:dyDescent="0.4">
      <c r="A33" s="244" t="s">
        <v>247</v>
      </c>
      <c r="B33" s="244"/>
      <c r="C33" s="233"/>
      <c r="D33" s="238"/>
    </row>
    <row r="34" spans="1:4" ht="16" x14ac:dyDescent="0.4">
      <c r="A34" s="244"/>
      <c r="B34" s="244"/>
      <c r="C34" s="233"/>
      <c r="D34" s="238"/>
    </row>
    <row r="35" spans="1:4" ht="16" x14ac:dyDescent="0.4">
      <c r="A35" s="244" t="s">
        <v>258</v>
      </c>
      <c r="B35" s="244"/>
      <c r="C35" s="233"/>
      <c r="D35" s="238"/>
    </row>
    <row r="36" spans="1:4" ht="16" x14ac:dyDescent="0.4">
      <c r="A36" s="269" t="s">
        <v>236</v>
      </c>
      <c r="B36" s="254">
        <v>46291</v>
      </c>
      <c r="C36" s="249"/>
      <c r="D36" s="238"/>
    </row>
    <row r="37" spans="1:4" ht="16" x14ac:dyDescent="0.4">
      <c r="A37" s="269" t="s">
        <v>237</v>
      </c>
      <c r="B37" s="254">
        <v>46563</v>
      </c>
      <c r="C37" s="249"/>
      <c r="D37" s="238"/>
    </row>
    <row r="38" spans="1:4" ht="16" x14ac:dyDescent="0.4">
      <c r="A38" s="270"/>
      <c r="B38" s="270"/>
      <c r="C38" s="233"/>
      <c r="D38" s="238"/>
    </row>
    <row r="39" spans="1:4" ht="16" x14ac:dyDescent="0.4">
      <c r="A39" s="271" t="s">
        <v>248</v>
      </c>
      <c r="B39" s="272"/>
      <c r="C39" s="233"/>
      <c r="D39" s="238"/>
    </row>
    <row r="40" spans="1:4" ht="16" x14ac:dyDescent="0.4">
      <c r="A40" s="273" t="s">
        <v>259</v>
      </c>
      <c r="B40" s="274">
        <v>31575</v>
      </c>
      <c r="C40" s="233"/>
      <c r="D40" s="238"/>
    </row>
    <row r="41" spans="1:4" ht="16" x14ac:dyDescent="0.4">
      <c r="A41" s="275"/>
      <c r="B41" s="276"/>
      <c r="C41" s="233"/>
      <c r="D41" s="238"/>
    </row>
    <row r="42" spans="1:4" ht="16" x14ac:dyDescent="0.4">
      <c r="A42" s="270" t="s">
        <v>249</v>
      </c>
      <c r="B42" s="270"/>
      <c r="C42" s="233"/>
      <c r="D42" s="238"/>
    </row>
    <row r="43" spans="1:4" ht="16" x14ac:dyDescent="0.4">
      <c r="A43" s="277">
        <v>46296</v>
      </c>
      <c r="B43" s="276">
        <v>0</v>
      </c>
      <c r="C43" s="249"/>
      <c r="D43" s="238"/>
    </row>
    <row r="44" spans="1:4" ht="16" x14ac:dyDescent="0.4">
      <c r="A44" s="278">
        <v>46399</v>
      </c>
      <c r="B44" s="276">
        <v>0</v>
      </c>
      <c r="C44" s="249"/>
      <c r="D44" s="238"/>
    </row>
    <row r="45" spans="1:4" ht="16" x14ac:dyDescent="0.4">
      <c r="A45" s="278">
        <v>46505</v>
      </c>
      <c r="B45" s="276">
        <v>0</v>
      </c>
      <c r="C45" s="249"/>
      <c r="D45" s="238"/>
    </row>
    <row r="46" spans="1:4" ht="16" x14ac:dyDescent="0.4">
      <c r="A46" s="279"/>
      <c r="B46" s="276"/>
      <c r="C46" s="249"/>
      <c r="D46" s="238"/>
    </row>
    <row r="47" spans="1:4" ht="64" customHeight="1" x14ac:dyDescent="0.4">
      <c r="A47" s="280" t="s">
        <v>244</v>
      </c>
      <c r="B47" s="281"/>
      <c r="C47" s="244"/>
      <c r="D47" s="238"/>
    </row>
    <row r="48" spans="1:4" ht="16" x14ac:dyDescent="0.4">
      <c r="A48" s="249"/>
      <c r="B48" s="249"/>
      <c r="C48" s="233"/>
      <c r="D48" s="238"/>
    </row>
    <row r="49" spans="1:4" ht="16" x14ac:dyDescent="0.4">
      <c r="A49" s="282" t="s">
        <v>245</v>
      </c>
      <c r="B49" s="260"/>
      <c r="C49" s="233"/>
      <c r="D49" s="238"/>
    </row>
    <row r="50" spans="1:4" ht="16" x14ac:dyDescent="0.4">
      <c r="A50" s="283">
        <f ca="1">TODAY()</f>
        <v>46246</v>
      </c>
      <c r="B50" s="233"/>
      <c r="C50" s="233"/>
      <c r="D50" s="238"/>
    </row>
    <row r="51" spans="1:4" ht="16" x14ac:dyDescent="0.4">
      <c r="A51" s="233"/>
      <c r="B51" s="233"/>
      <c r="C51" s="233"/>
      <c r="D51" s="238"/>
    </row>
    <row r="52" spans="1:4" ht="16" x14ac:dyDescent="0.4">
      <c r="A52" s="233"/>
      <c r="B52" s="231"/>
      <c r="C52" s="233"/>
      <c r="D52" s="238"/>
    </row>
    <row r="53" spans="1:4" ht="16" x14ac:dyDescent="0.4">
      <c r="A53" s="233"/>
      <c r="B53" s="233"/>
      <c r="C53" s="233"/>
      <c r="D53" s="238"/>
    </row>
    <row r="54" spans="1:4" ht="16" x14ac:dyDescent="0.4">
      <c r="A54" s="233"/>
      <c r="B54" s="231"/>
      <c r="C54" s="259"/>
      <c r="D54" s="238"/>
    </row>
    <row r="55" spans="1:4" ht="16" x14ac:dyDescent="0.4">
      <c r="A55" s="259"/>
      <c r="B55" s="259"/>
      <c r="C55" s="259"/>
      <c r="D55" s="238"/>
    </row>
    <row r="56" spans="1:4" ht="16" x14ac:dyDescent="0.4">
      <c r="A56" s="240"/>
      <c r="B56" s="240"/>
      <c r="C56" s="238"/>
      <c r="D56" s="238"/>
    </row>
  </sheetData>
  <mergeCells count="1">
    <mergeCell ref="A47:B47"/>
  </mergeCells>
  <hyperlinks>
    <hyperlink ref="D5" r:id="rId1" xr:uid="{9B91BC20-E312-4C49-B099-CA2EFDDB7830}"/>
    <hyperlink ref="D4" r:id="rId2" xr:uid="{65D749D6-E9E8-4126-8F4D-1DC4EE4608FF}"/>
  </hyperlinks>
  <pageMargins left="0.7" right="0.7" top="0.75" bottom="0.75" header="0.3" footer="0.3"/>
  <pageSetup scale="70" fitToHeight="0" orientation="portrait" horizontalDpi="1200" verticalDpi="120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fd2a5e0-48a7-49d8-92b6-f9d42d606df0">
      <Terms xmlns="http://schemas.microsoft.com/office/infopath/2007/PartnerControls"/>
    </lcf76f155ced4ddcb4097134ff3c332f>
    <TaxCatchAll xmlns="a19adabf-81d4-437a-84a4-841291b0c73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97814BD5091C498C6A7D27BF2A8901" ma:contentTypeVersion="15" ma:contentTypeDescription="Create a new document." ma:contentTypeScope="" ma:versionID="a4da06054fc59bf5aa347908f109dcc7">
  <xsd:schema xmlns:xsd="http://www.w3.org/2001/XMLSchema" xmlns:xs="http://www.w3.org/2001/XMLSchema" xmlns:p="http://schemas.microsoft.com/office/2006/metadata/properties" xmlns:ns2="1fd2a5e0-48a7-49d8-92b6-f9d42d606df0" xmlns:ns3="a19adabf-81d4-437a-84a4-841291b0c736" targetNamespace="http://schemas.microsoft.com/office/2006/metadata/properties" ma:root="true" ma:fieldsID="a436bd0c903cad039d13676f603f8aaa" ns2:_="" ns3:_="">
    <xsd:import namespace="1fd2a5e0-48a7-49d8-92b6-f9d42d606df0"/>
    <xsd:import namespace="a19adabf-81d4-437a-84a4-841291b0c73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d2a5e0-48a7-49d8-92b6-f9d42d606d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4661dae-d6df-48fc-a54e-a577d2899e9c"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9adabf-81d4-437a-84a4-841291b0c73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fef2b4b-fee4-4ced-a35a-e83a12417f3a}" ma:internalName="TaxCatchAll" ma:showField="CatchAllData" ma:web="a19adabf-81d4-437a-84a4-841291b0c7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9DF23D-75FC-41C0-AED0-5A2D31C0E5B0}">
  <ds:schemaRefs>
    <ds:schemaRef ds:uri="http://purl.org/dc/terms/"/>
    <ds:schemaRef ds:uri="http://schemas.microsoft.com/office/infopath/2007/PartnerControls"/>
    <ds:schemaRef ds:uri="http://www.w3.org/XML/1998/namespace"/>
    <ds:schemaRef ds:uri="http://purl.org/dc/dcmitype/"/>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a19adabf-81d4-437a-84a4-841291b0c736"/>
    <ds:schemaRef ds:uri="1fd2a5e0-48a7-49d8-92b6-f9d42d606df0"/>
  </ds:schemaRefs>
</ds:datastoreItem>
</file>

<file path=customXml/itemProps2.xml><?xml version="1.0" encoding="utf-8"?>
<ds:datastoreItem xmlns:ds="http://schemas.openxmlformats.org/officeDocument/2006/customXml" ds:itemID="{0AB78034-BD4A-4C18-98A8-C3A04C40C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d2a5e0-48a7-49d8-92b6-f9d42d606df0"/>
    <ds:schemaRef ds:uri="a19adabf-81d4-437a-84a4-841291b0c7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674063-F713-432F-885F-CE05B794DA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Home</vt:lpstr>
      <vt:lpstr>Introduction</vt:lpstr>
      <vt:lpstr>Terms &amp; Conditions</vt:lpstr>
      <vt:lpstr>Basis of Costs</vt:lpstr>
      <vt:lpstr>Checklist</vt:lpstr>
      <vt:lpstr>Cost of Attendance</vt:lpstr>
      <vt:lpstr>Visa Letter (Office use only)</vt:lpstr>
      <vt:lpstr>Private Loan (Office use only)</vt:lpstr>
      <vt:lpstr>Home!Print_Area</vt:lpstr>
      <vt:lpstr>Introduction!Print_Area</vt:lpstr>
      <vt:lpstr>'Private Loan (Office use only)'!Print_Area</vt:lpstr>
      <vt:lpstr>'Terms &amp; Conditions'!Print_Area</vt:lpstr>
      <vt:lpstr>'Visa Letter (Office use only)'!Print_Area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McCoy, Katy</dc:creator>
  <cp:keywords/>
  <dc:description/>
  <cp:lastModifiedBy>Fung, Florence</cp:lastModifiedBy>
  <cp:revision/>
  <cp:lastPrinted>2026-08-12T15:43:39Z</cp:lastPrinted>
  <dcterms:created xsi:type="dcterms:W3CDTF">2026-06-04T10:19:53Z</dcterms:created>
  <dcterms:modified xsi:type="dcterms:W3CDTF">2026-08-12T15:59:50Z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0x0101006197814BD5091C498C6A7D27BF2A8901</vt:lpwstr>
  </property>
  <property fmtid="{D5CDD505-2E9C-101B-9397-08002B2CF9AE}" pid="3" name="MediaServiceImageTags">
    <vt:lpwstr/>
  </property>
</Properties>
</file>